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hidePivotFieldList="1"/>
  <mc:AlternateContent xmlns:mc="http://schemas.openxmlformats.org/markup-compatibility/2006">
    <mc:Choice Requires="x15">
      <x15ac:absPath xmlns:x15ac="http://schemas.microsoft.com/office/spreadsheetml/2010/11/ac" url="C:\Users\Louis\Downloads\"/>
    </mc:Choice>
  </mc:AlternateContent>
  <xr:revisionPtr revIDLastSave="0" documentId="8_{F42CDA72-9547-4A78-A704-6D298DE2F87D}" xr6:coauthVersionLast="47" xr6:coauthVersionMax="47" xr10:uidLastSave="{00000000-0000-0000-0000-000000000000}"/>
  <bookViews>
    <workbookView xWindow="-110" yWindow="-110" windowWidth="19420" windowHeight="10300" tabRatio="817" xr2:uid="{00000000-000D-0000-FFFF-FFFF00000000}"/>
  </bookViews>
  <sheets>
    <sheet name="Introduction" sheetId="1" r:id="rId1"/>
    <sheet name="Aggregated data" sheetId="23" r:id="rId2"/>
    <sheet name="Company-level data" sheetId="22" r:id="rId3"/>
    <sheet name="Companies' investments data" sheetId="24" r:id="rId4"/>
    <sheet name="Sheet4" sheetId="20"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23" l="1"/>
  <c r="E26" i="23"/>
  <c r="C26" i="23"/>
  <c r="B26" i="23"/>
  <c r="F25" i="23"/>
  <c r="E25" i="23"/>
  <c r="C25" i="23"/>
  <c r="B25" i="23"/>
  <c r="F24" i="23"/>
  <c r="E24" i="23"/>
  <c r="C24" i="23"/>
  <c r="B24" i="23"/>
  <c r="F40" i="23"/>
  <c r="E40" i="23"/>
  <c r="D40" i="23"/>
  <c r="C40" i="23"/>
  <c r="B40" i="23"/>
  <c r="F39" i="23"/>
  <c r="E39" i="23"/>
  <c r="D39" i="23"/>
  <c r="C39" i="23"/>
  <c r="B39" i="23"/>
  <c r="F38" i="23"/>
  <c r="E38" i="23"/>
  <c r="D38" i="23"/>
  <c r="C38" i="23"/>
  <c r="B38" i="23"/>
  <c r="F54" i="23"/>
  <c r="E54" i="23"/>
  <c r="D54" i="23"/>
  <c r="C54" i="23"/>
  <c r="B54" i="23"/>
  <c r="F53" i="23"/>
  <c r="E53" i="23"/>
  <c r="D53" i="23"/>
  <c r="C53" i="23"/>
  <c r="B53" i="23"/>
  <c r="F52" i="23"/>
  <c r="E52" i="23"/>
  <c r="D52" i="23"/>
  <c r="C52" i="23"/>
  <c r="B52" i="23"/>
  <c r="F24" i="24"/>
  <c r="G24" i="24" s="1"/>
  <c r="H24" i="24" s="1"/>
  <c r="I24" i="24" s="1"/>
  <c r="J24" i="24" s="1"/>
  <c r="K24" i="24" s="1"/>
  <c r="L24" i="24" s="1"/>
  <c r="M24" i="24" s="1"/>
  <c r="F12" i="23" l="1"/>
  <c r="F11" i="23"/>
  <c r="F10" i="23"/>
  <c r="E12" i="23"/>
  <c r="E11" i="23"/>
  <c r="E10" i="23"/>
  <c r="D12" i="23"/>
  <c r="D11" i="23"/>
  <c r="D10" i="23"/>
  <c r="C12" i="23"/>
  <c r="C11" i="23"/>
  <c r="C10" i="23"/>
  <c r="B12" i="23"/>
  <c r="B11" i="23"/>
  <c r="B10" i="23"/>
  <c r="B139" i="22"/>
  <c r="F110" i="22"/>
  <c r="E110" i="22"/>
  <c r="B96" i="22"/>
  <c r="D27" i="22"/>
  <c r="D26" i="22"/>
  <c r="B13" i="22"/>
  <c r="E56" i="22"/>
  <c r="D14" i="23"/>
  <c r="F163" i="22"/>
  <c r="F160" i="22" s="1"/>
  <c r="F164" i="22" s="1"/>
  <c r="E163" i="22"/>
  <c r="E160" i="22" s="1"/>
  <c r="E164" i="22" s="1"/>
  <c r="D163" i="22"/>
  <c r="D160" i="22" s="1"/>
  <c r="D164" i="22" s="1"/>
  <c r="C163" i="22"/>
  <c r="C160" i="22" s="1"/>
  <c r="C164" i="22" s="1"/>
  <c r="B163" i="22"/>
  <c r="B160" i="22" s="1"/>
  <c r="B164" i="22" s="1"/>
  <c r="F150" i="22"/>
  <c r="F147" i="22" s="1"/>
  <c r="E150" i="22"/>
  <c r="E147" i="22" s="1"/>
  <c r="D150" i="22"/>
  <c r="D147" i="22" s="1"/>
  <c r="C150" i="22"/>
  <c r="C147" i="22" s="1"/>
  <c r="B150" i="22"/>
  <c r="B147" i="22" s="1"/>
  <c r="F137" i="22"/>
  <c r="F134" i="22" s="1"/>
  <c r="F138" i="22" s="1"/>
  <c r="E137" i="22"/>
  <c r="E134" i="22" s="1"/>
  <c r="D137" i="22"/>
  <c r="D134" i="22" s="1"/>
  <c r="D138" i="22" s="1"/>
  <c r="C137" i="22"/>
  <c r="C134" i="22" s="1"/>
  <c r="C138" i="22" s="1"/>
  <c r="B137" i="22"/>
  <c r="B134" i="22" s="1"/>
  <c r="B138" i="22" s="1"/>
  <c r="F124" i="22"/>
  <c r="F121" i="22" s="1"/>
  <c r="F125" i="22" s="1"/>
  <c r="E124" i="22"/>
  <c r="E121" i="22" s="1"/>
  <c r="E125" i="22" s="1"/>
  <c r="D124" i="22"/>
  <c r="D121" i="22" s="1"/>
  <c r="C124" i="22"/>
  <c r="C121" i="22" s="1"/>
  <c r="C125" i="22" s="1"/>
  <c r="B124" i="22"/>
  <c r="B121" i="22" s="1"/>
  <c r="B125" i="22" s="1"/>
  <c r="F109" i="22"/>
  <c r="F106" i="22" s="1"/>
  <c r="E109" i="22"/>
  <c r="E106" i="22" s="1"/>
  <c r="D109" i="22"/>
  <c r="D106" i="22" s="1"/>
  <c r="C109" i="22"/>
  <c r="C106" i="22" s="1"/>
  <c r="C110" i="22" s="1"/>
  <c r="B109" i="22"/>
  <c r="B106" i="22" s="1"/>
  <c r="B110" i="22" s="1"/>
  <c r="F96" i="22"/>
  <c r="F93" i="22" s="1"/>
  <c r="E96" i="22"/>
  <c r="E93" i="22" s="1"/>
  <c r="D96" i="22"/>
  <c r="D93" i="22" s="1"/>
  <c r="C96" i="22"/>
  <c r="C93" i="22" s="1"/>
  <c r="C97" i="22" s="1"/>
  <c r="F80" i="22"/>
  <c r="F77" i="22" s="1"/>
  <c r="F82" i="22" s="1"/>
  <c r="E80" i="22"/>
  <c r="E77" i="22" s="1"/>
  <c r="E82" i="22" s="1"/>
  <c r="D80" i="22"/>
  <c r="D77" i="22" s="1"/>
  <c r="D81" i="22" s="1"/>
  <c r="C80" i="22"/>
  <c r="C77" i="22" s="1"/>
  <c r="C81" i="22" s="1"/>
  <c r="B80" i="22"/>
  <c r="B77" i="22" s="1"/>
  <c r="B81" i="22" s="1"/>
  <c r="F53" i="22"/>
  <c r="E53" i="22"/>
  <c r="E50" i="22" s="1"/>
  <c r="E55" i="22" s="1"/>
  <c r="D53" i="22"/>
  <c r="D50" i="22" s="1"/>
  <c r="D55" i="22" s="1"/>
  <c r="C53" i="22"/>
  <c r="C50" i="22" s="1"/>
  <c r="C54" i="22" s="1"/>
  <c r="B53" i="22"/>
  <c r="B50" i="22" s="1"/>
  <c r="B54" i="22" s="1"/>
  <c r="F39" i="22"/>
  <c r="F36" i="22" s="1"/>
  <c r="F41" i="22" s="1"/>
  <c r="E39" i="22"/>
  <c r="E36" i="22" s="1"/>
  <c r="E41" i="22" s="1"/>
  <c r="D39" i="22"/>
  <c r="D36" i="22" s="1"/>
  <c r="D41" i="22" s="1"/>
  <c r="C39" i="22"/>
  <c r="C36" i="22" s="1"/>
  <c r="C44" i="22" s="1"/>
  <c r="B39" i="22"/>
  <c r="B36" i="22" s="1"/>
  <c r="B41" i="22" s="1"/>
  <c r="F25" i="22"/>
  <c r="F22" i="22" s="1"/>
  <c r="F27" i="22" s="1"/>
  <c r="E25" i="22"/>
  <c r="E22" i="22" s="1"/>
  <c r="E27" i="22" s="1"/>
  <c r="D25" i="22"/>
  <c r="D22" i="22" s="1"/>
  <c r="C25" i="22"/>
  <c r="C22" i="22" s="1"/>
  <c r="C26" i="22" s="1"/>
  <c r="B25" i="22"/>
  <c r="B22" i="22" s="1"/>
  <c r="B27" i="22" s="1"/>
  <c r="F11" i="22"/>
  <c r="F8" i="22" s="1"/>
  <c r="F16" i="22" s="1"/>
  <c r="E11" i="22"/>
  <c r="E8" i="22" s="1"/>
  <c r="E12" i="22" s="1"/>
  <c r="D11" i="22"/>
  <c r="D8" i="22" s="1"/>
  <c r="C11" i="22"/>
  <c r="C8" i="22" s="1"/>
  <c r="C16" i="22" s="1"/>
  <c r="B11" i="22"/>
  <c r="B8" i="22" s="1"/>
  <c r="B12" i="22" s="1"/>
  <c r="F165" i="22" l="1"/>
  <c r="B93" i="22"/>
  <c r="B100" i="22" s="1"/>
  <c r="C12" i="22"/>
  <c r="D28" i="22"/>
  <c r="D139" i="22"/>
  <c r="C14" i="22"/>
  <c r="F81" i="22"/>
  <c r="B111" i="22"/>
  <c r="E165" i="22"/>
  <c r="B14" i="22"/>
  <c r="C139" i="22"/>
  <c r="B56" i="22"/>
  <c r="C27" i="22"/>
  <c r="E13" i="22"/>
  <c r="C56" i="22"/>
  <c r="C28" i="22"/>
  <c r="B16" i="22"/>
  <c r="F42" i="22"/>
  <c r="B55" i="22"/>
  <c r="E28" i="22"/>
  <c r="E14" i="22"/>
  <c r="F126" i="22"/>
  <c r="C55" i="22"/>
  <c r="B42" i="22"/>
  <c r="F13" i="22"/>
  <c r="C13" i="22"/>
  <c r="D42" i="22"/>
  <c r="C111" i="22"/>
  <c r="F139" i="22"/>
  <c r="B165" i="22"/>
  <c r="E126" i="22"/>
  <c r="F28" i="22"/>
  <c r="C42" i="22"/>
  <c r="F14" i="22"/>
  <c r="E16" i="22"/>
  <c r="D56" i="22"/>
  <c r="E111" i="22"/>
  <c r="B126" i="22"/>
  <c r="C165" i="22"/>
  <c r="C41" i="22"/>
  <c r="E42" i="22"/>
  <c r="B28" i="22"/>
  <c r="D83" i="22"/>
  <c r="F111" i="22"/>
  <c r="C126" i="22"/>
  <c r="D165" i="22"/>
  <c r="F98" i="22"/>
  <c r="E98" i="22"/>
  <c r="C98" i="22"/>
  <c r="D82" i="22"/>
  <c r="B82" i="22"/>
  <c r="C83" i="22"/>
  <c r="C82" i="22"/>
  <c r="E83" i="22"/>
  <c r="B83" i="22"/>
  <c r="F83" i="22"/>
  <c r="F50" i="22"/>
  <c r="B97" i="22"/>
  <c r="B141" i="22"/>
  <c r="B26" i="22"/>
  <c r="B30" i="22"/>
  <c r="B40" i="22"/>
  <c r="B44" i="22"/>
  <c r="F141" i="22"/>
  <c r="B167" i="22"/>
  <c r="F128" i="22"/>
  <c r="F167" i="22"/>
  <c r="B58" i="22"/>
  <c r="B85" i="22"/>
  <c r="C100" i="22"/>
  <c r="C85" i="22"/>
  <c r="B128" i="22"/>
  <c r="E167" i="22"/>
  <c r="D167" i="22"/>
  <c r="C167" i="22"/>
  <c r="D141" i="22"/>
  <c r="C141" i="22"/>
  <c r="E128" i="22"/>
  <c r="C128" i="22"/>
  <c r="C113" i="22"/>
  <c r="B113" i="22"/>
  <c r="E113" i="22"/>
  <c r="F113" i="22"/>
  <c r="E100" i="22"/>
  <c r="E97" i="22"/>
  <c r="F100" i="22"/>
  <c r="F97" i="22"/>
  <c r="F85" i="22"/>
  <c r="E85" i="22"/>
  <c r="E81" i="22"/>
  <c r="D85" i="22"/>
  <c r="D54" i="22"/>
  <c r="D58" i="22"/>
  <c r="E58" i="22"/>
  <c r="E54" i="22"/>
  <c r="C58" i="22"/>
  <c r="D40" i="22"/>
  <c r="D44" i="22"/>
  <c r="E44" i="22"/>
  <c r="E40" i="22"/>
  <c r="F44" i="22"/>
  <c r="F40" i="22"/>
  <c r="C40" i="22"/>
  <c r="E30" i="22"/>
  <c r="E26" i="22"/>
  <c r="F30" i="22"/>
  <c r="F26" i="22"/>
  <c r="C30" i="22"/>
  <c r="D30" i="22"/>
  <c r="F12" i="22"/>
  <c r="B98" i="22" l="1"/>
  <c r="F55" i="22"/>
  <c r="F56" i="22"/>
  <c r="F54" i="22"/>
  <c r="F58" i="22"/>
  <c r="D14" i="20"/>
</calcChain>
</file>

<file path=xl/sharedStrings.xml><?xml version="1.0" encoding="utf-8"?>
<sst xmlns="http://schemas.openxmlformats.org/spreadsheetml/2006/main" count="602" uniqueCount="151">
  <si>
    <t>Financing of "low carbon" and fossil activities by major French banks to diversified oil and gas companies</t>
  </si>
  <si>
    <t>1. Research Information</t>
  </si>
  <si>
    <t xml:space="preserve">- Scope </t>
  </si>
  <si>
    <t>4 French banks: BNP Paribas, Crédit Agricole, Société Générale, and BPCE/Natixis.</t>
  </si>
  <si>
    <t>12 diversified oil and gas companies: ADNOC, BP, Chevron, Eni, Equinor, ExxonMobil, Petrobras, QatarEnergy, Repsol, Saudi Aramco, Shell, TotalEnergies</t>
  </si>
  <si>
    <t>Find more information about these companies and their climate strategy: https://reclaimfinance.org/site/en/assessment-of-oil-and-gas-companies-climate-strategy/</t>
  </si>
  <si>
    <t>- Timeline</t>
  </si>
  <si>
    <t>Financing (loans, bonds, equity issuance) issued between January 1, 2020, and December 31, 2023</t>
  </si>
  <si>
    <t>- "Low carbon" definition</t>
  </si>
  <si>
    <t>In the context of this research, financing is considered "low carbon" when it is not intended for fossil activities.</t>
  </si>
  <si>
    <t>We have included some "low carbon" supports that are not sustainable technologies, such as biofuels and biogas. Additionally, some "low carbon" financing may be directed towards residual activities of the company outside the energy sector (consulting, mobility, etc.).</t>
  </si>
  <si>
    <t>Financing to entities is linked to the parent company when it owns 50% of the company's capital.</t>
  </si>
  <si>
    <t>- Selected Financial Products and Services</t>
  </si>
  <si>
    <t>· "low carbon" financing = financing dedicated to "low carbon" (financing for "low carbon" subsidiaries + financing for "low carbon" projects) + general corporate purposes financing adjusted to the "low carbon" share of the company's activities.</t>
  </si>
  <si>
    <t>· Fossil financing = financing adjusted to the fossil share of the company.</t>
  </si>
  <si>
    <t>For example, for a loan of US$100,000 to a company with 80% fossil activity and 20% renewable activity, US$80,000 will be counted as fossil financing and $20,000 will be counted as financing for "low carbon" activities.</t>
  </si>
  <si>
    <t>- Data Sources</t>
  </si>
  <si>
    <t>· "low carbon" financing = Bloomberg for dedicated financing, Banking On Climate Chaos 2024 for general corporate purposes financing.</t>
  </si>
  <si>
    <t>· Fossil financing = Banking On Climate Chaos Report 2024.</t>
  </si>
  <si>
    <t>- Financial flows allocation per bank and company</t>
  </si>
  <si>
    <t>· Financing evenly distributed among participating banks when distribution is missing.</t>
  </si>
  <si>
    <t>· Financing allocated to the parent company when dealing with an entity owned more than 50% by the company.</t>
  </si>
  <si>
    <t>2. "low carbon" Financing</t>
  </si>
  <si>
    <t>- 6 companies received no dedicated support for "low carbon" subsidiaries from 2020 to 2023</t>
  </si>
  <si>
    <t>ADNOC, Chevron, ExxonMobil, Petrobras, QatarEnergy, Saudi Aramco.</t>
  </si>
  <si>
    <t>- 6 companies received dedicated support for "low carbon" subsidiaries from 2020 to 2023</t>
  </si>
  <si>
    <t>BP, Eni, Repsol, Equinor, Shell, and TotalEnergies received dedicated support to "low carbon" subsidiaries from 2020 to 2023.</t>
  </si>
  <si>
    <t xml:space="preserve">We do not have access to the bank list that participated in Shell's "low carbon" loans; however, the "low carbon" financing received by Shell amounts to only $387 million and would have a very marginal impact on the data. </t>
  </si>
  <si>
    <t>BP received financing for its biogas branch, which is a non-sustainable "low carbon" activity.</t>
  </si>
  <si>
    <t>3. French Banks in "low carbon" Financing BP</t>
  </si>
  <si>
    <t>BP</t>
  </si>
  <si>
    <t>· BNP Paribas (through its former subsidiary Bank of the West) participated in financing BP's "low carbon" subsidiary Archaea Energy, specializing in biogas.</t>
  </si>
  <si>
    <t>ENI</t>
  </si>
  <si>
    <t>· Only Crédit Agricole participated in two "low carbon" financing deals for Eni. No French bank participated in the other four identified "low carbon" subsidiary financings of Eni (Pescina Wind, Eni Plenitude Wind, Monte San Giusto Solar, Eni Plenitude Solar). When French banks are absent, UniCredit and Banco BPM are the only banks that participated in Eni's "low carbon" financings.</t>
  </si>
  <si>
    <t>EQUINOR</t>
  </si>
  <si>
    <t>· 29 banks, including the four French banks, participated in financing Dogger Bank A&amp;B.</t>
  </si>
  <si>
    <t>· 28 banks, including BNP Paribas, Crédit Agricole, and Société Générale, participated in financing Dogger Bank C.</t>
  </si>
  <si>
    <t>QATARENERGY</t>
  </si>
  <si>
    <t>· No French bank participated in any QatarEnergy's financings.</t>
  </si>
  <si>
    <t>REPSOL</t>
  </si>
  <si>
    <t>· No French bank participated in financing Repsol's"low carbon"subsidiary Cabo Leones III, which received financing from other banks during the period.</t>
  </si>
  <si>
    <t>TOTALENERGIES</t>
  </si>
  <si>
    <t>· All four French banks participated in financing TEESS.</t>
  </si>
  <si>
    <t>· BNP Paribas: participated in financing "low carbon" subsidiaries Leuret SAS and SunPower Corp (via its former subsidiary Bank of the West) and refinancing of NovEnergia.</t>
  </si>
  <si>
    <t>· Crédit Agricole: participated in financing "low carbon" subsidiaries Leuret SAS, acquisition of Clearway, refinancing of NovEnergia.</t>
  </si>
  <si>
    <t>· Groupe BPCE: participated in financing "low carbon" subsidiary Texas Solar Nova.</t>
  </si>
  <si>
    <t>· Société Générale: participated in financing "low carbon" subsidiaries Texas Solar Nova and Victory Pass, acquisition of Clearway, refinancing of NovEnergia.</t>
  </si>
  <si>
    <t>"Low carbon" and fossil fuel financing by the 4 main French banks from 2020 to 2023</t>
  </si>
  <si>
    <t>EUROPEAN COMPANIES - BP, Eni, Equinor, Repsol, TotalEnergies</t>
  </si>
  <si>
    <t>In dollars,  2020-2023</t>
  </si>
  <si>
    <t>BNP Paribas</t>
  </si>
  <si>
    <t>Crédit Agricole</t>
  </si>
  <si>
    <t>Groupe BPCE</t>
  </si>
  <si>
    <t>Société Générale</t>
  </si>
  <si>
    <t>Total French Banks</t>
  </si>
  <si>
    <t>Total financing</t>
  </si>
  <si>
    <t>"Low carbon" dedicated financing</t>
  </si>
  <si>
    <t>General corporate purposes financing allocated to "low carbon"</t>
  </si>
  <si>
    <t>"Low carbon" total financing</t>
  </si>
  <si>
    <t>Share of "low carbon" dedicated financing</t>
  </si>
  <si>
    <t>Share of "low carbon" general corporate purposes financing</t>
  </si>
  <si>
    <t>Share of "low carbon" total financing</t>
  </si>
  <si>
    <t>Fossil fuel financing</t>
  </si>
  <si>
    <t>Share of fossil fuel financing</t>
  </si>
  <si>
    <t>US COMPANIES - Chevron, ExxonMobil</t>
  </si>
  <si>
    <t>N/A</t>
  </si>
  <si>
    <t>NATIONAL OIL COMPANIES (NOC) - ADNOC, Petrobras, Saudi Aramco, QatarEnergy</t>
  </si>
  <si>
    <t>ALL -  BP, Eni, Equinor, Repsol, TotalEnergies, Chevron, ExxonMobil, ADNOC, Petrobras, Saudi Aramco, QatarEnergy</t>
  </si>
  <si>
    <t>"Low carbon" and fossil fuel financing by the 4 main French banks from 2020 to 2023, by company</t>
  </si>
  <si>
    <t>EUROPEAN COMPANIES</t>
  </si>
  <si>
    <t>Non applicable (N/A)</t>
  </si>
  <si>
    <t>Eni</t>
  </si>
  <si>
    <t>Equinor</t>
  </si>
  <si>
    <t>Repsol</t>
  </si>
  <si>
    <t>Shell</t>
  </si>
  <si>
    <t>non discolsed (n.d)</t>
  </si>
  <si>
    <t>n.d</t>
  </si>
  <si>
    <t>TotalEnergies</t>
  </si>
  <si>
    <t>US COMPANIES</t>
  </si>
  <si>
    <t>CHEVRON</t>
  </si>
  <si>
    <t>EXXONMOBIL</t>
  </si>
  <si>
    <t>NATIONAL OIL COMPANIES (NOC)</t>
  </si>
  <si>
    <t>ADNOC</t>
  </si>
  <si>
    <t>PETROBRAS</t>
  </si>
  <si>
    <t>SAUDI ARAMCO</t>
  </si>
  <si>
    <t>Past and future "low carbon" and fossil fuel investments, by company</t>
  </si>
  <si>
    <t>"Low carbon" capital expenditures</t>
  </si>
  <si>
    <t>Companies' low carbon definition</t>
  </si>
  <si>
    <t>en US$ mln</t>
  </si>
  <si>
    <t>Past</t>
  </si>
  <si>
    <t>Future</t>
  </si>
  <si>
    <t>Renewable, hydrogen, ammonia</t>
  </si>
  <si>
    <t>Low-carbon electricity, bio-energy, Electrification, Future Mobility Solutions, CCUS, Hydrogen (inc. Mobility) and Trading (bas carbone)</t>
  </si>
  <si>
    <t>Chevron</t>
  </si>
  <si>
    <t>Renewable power</t>
  </si>
  <si>
    <t>Solar and wind energy, power storage, nuclear research, e-mobility, retail gas</t>
  </si>
  <si>
    <t>Renewables</t>
  </si>
  <si>
    <t>Renewable and Low-carbon solutions, which covers CCUS, Hydrogen from gas and oil and gas platforms electrification</t>
  </si>
  <si>
    <t>30% of total gross CAPEX by 2025 and 50% by 2030</t>
  </si>
  <si>
    <t>ExxonMobil</t>
  </si>
  <si>
    <t>bas carbone Generation (renewables, gas power)</t>
  </si>
  <si>
    <t>Petrobras</t>
  </si>
  <si>
    <t>QatarEnergy</t>
  </si>
  <si>
    <t>Saudi Aramco</t>
  </si>
  <si>
    <t>Renewable, power generation, trading and supply, hydrogen, and nature-based solutions</t>
  </si>
  <si>
    <t>Renewable and gas power</t>
  </si>
  <si>
    <t>Renewable, gas power, bas carbone molecules (hydrogen, biofuels…)</t>
  </si>
  <si>
    <t>n.d = non disclosed</t>
  </si>
  <si>
    <t>Oil and gas capital expenditures</t>
  </si>
  <si>
    <t>Total investments reported</t>
  </si>
  <si>
    <t>Asset Class</t>
  </si>
  <si>
    <t>Green Instrument</t>
  </si>
  <si>
    <t>Loan Type</t>
  </si>
  <si>
    <t>Amt Out</t>
  </si>
  <si>
    <t>Currency</t>
  </si>
  <si>
    <t>Cpn</t>
  </si>
  <si>
    <t>ISIN</t>
  </si>
  <si>
    <t>Issue Date</t>
  </si>
  <si>
    <t>Maturity</t>
  </si>
  <si>
    <t>Issuer Name</t>
  </si>
  <si>
    <t>Ticker</t>
  </si>
  <si>
    <t>CAST Parent Name</t>
  </si>
  <si>
    <t>Corporates</t>
  </si>
  <si>
    <t>N</t>
  </si>
  <si>
    <t>#N/A Field Not Applicable</t>
  </si>
  <si>
    <t>INR</t>
  </si>
  <si>
    <t>INE03BS08034</t>
  </si>
  <si>
    <t>Sprng Agnitra Pvt Ltd</t>
  </si>
  <si>
    <t>SPNGAG</t>
  </si>
  <si>
    <t>Shell PLC</t>
  </si>
  <si>
    <t>INE392V08014</t>
  </si>
  <si>
    <t>Sprng Suryoday Energy Pvt Ltd</t>
  </si>
  <si>
    <t>SPSUPV</t>
  </si>
  <si>
    <t>INE564W08016</t>
  </si>
  <si>
    <t>SPRNG Photovoltaic Pvt Ltd</t>
  </si>
  <si>
    <t>SPRPVT</t>
  </si>
  <si>
    <t>INE07WU08029</t>
  </si>
  <si>
    <t>Sprng Ujjvala Energy Pvt Ltd</t>
  </si>
  <si>
    <t>SPUJEN</t>
  </si>
  <si>
    <t>INE07VX08025</t>
  </si>
  <si>
    <t>Sprng Natural Power Source Pvt Ltd</t>
  </si>
  <si>
    <t>SPNPSC</t>
  </si>
  <si>
    <t>INE0HWN08017</t>
  </si>
  <si>
    <t>Sprng Green Power Pvt Ltd</t>
  </si>
  <si>
    <t>SPRNGG</t>
  </si>
  <si>
    <t>INE0HWM08027</t>
  </si>
  <si>
    <t>Sprng Akshaya Urja Pvt Ltd</t>
  </si>
  <si>
    <t>SPAKUJ</t>
  </si>
  <si>
    <t>INE0HWM08019</t>
  </si>
  <si>
    <t>INE07WU08011</t>
  </si>
  <si>
    <t>INE07VX08017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</si>
</sst>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00%"/>
    <numFmt numFmtId="166" formatCode="_-* #,##0.0_-;\-* #,##0.0_-;_-* &quot;-&quot;??_-;_-@_-"/>
  </numFmts>
  <fonts count="28">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1"/>
      <color theme="0"/>
      <name val="Calibri"/>
      <family val="2"/>
      <scheme val="minor"/>
    </font>
    <font>
      <sz val="11"/>
      <color theme="0"/>
      <name val="Calibri"/>
      <family val="2"/>
      <scheme val="minor"/>
    </font>
    <font>
      <b/>
      <sz val="11"/>
      <color theme="4"/>
      <name val="Calibri"/>
      <family val="2"/>
      <scheme val="minor"/>
    </font>
    <font>
      <sz val="16"/>
      <color theme="1"/>
      <name val="Calibri"/>
      <family val="2"/>
      <scheme val="minor"/>
    </font>
    <font>
      <b/>
      <sz val="16"/>
      <color theme="1"/>
      <name val="Calibri"/>
      <family val="2"/>
      <scheme val="minor"/>
    </font>
    <font>
      <b/>
      <i/>
      <sz val="11"/>
      <color theme="0"/>
      <name val="Calibri"/>
      <family val="2"/>
      <scheme val="minor"/>
    </font>
    <font>
      <sz val="11"/>
      <color rgb="FF000000"/>
      <name val="Aptos Narrow"/>
      <family val="2"/>
    </font>
    <font>
      <b/>
      <i/>
      <sz val="11"/>
      <color rgb="FF000000"/>
      <name val="Calibri"/>
      <family val="2"/>
      <scheme val="minor"/>
    </font>
    <font>
      <b/>
      <sz val="16"/>
      <color theme="0"/>
      <name val="Calibri"/>
      <family val="2"/>
      <scheme val="minor"/>
    </font>
    <font>
      <b/>
      <sz val="18"/>
      <color theme="0"/>
      <name val="Calibri"/>
      <family val="2"/>
      <scheme val="minor"/>
    </font>
    <font>
      <b/>
      <sz val="18"/>
      <color theme="1"/>
      <name val="Calibri"/>
      <family val="2"/>
      <scheme val="minor"/>
    </font>
    <font>
      <sz val="18"/>
      <color theme="1"/>
      <name val="Calibri"/>
      <family val="2"/>
      <scheme val="minor"/>
    </font>
    <font>
      <b/>
      <i/>
      <sz val="18"/>
      <color theme="0"/>
      <name val="Calibri"/>
      <family val="2"/>
      <scheme val="minor"/>
    </font>
    <font>
      <b/>
      <i/>
      <sz val="18"/>
      <color rgb="FF000000"/>
      <name val="Calibri"/>
      <family val="2"/>
      <scheme val="minor"/>
    </font>
    <font>
      <sz val="11"/>
      <color rgb="FFFF0000"/>
      <name val="Calibri"/>
      <family val="2"/>
      <scheme val="minor"/>
    </font>
    <font>
      <b/>
      <sz val="22"/>
      <color theme="0"/>
      <name val="Calibri"/>
      <family val="2"/>
      <scheme val="minor"/>
    </font>
    <font>
      <b/>
      <u/>
      <sz val="18"/>
      <color theme="1"/>
      <name val="Calibri"/>
      <family val="2"/>
      <scheme val="minor"/>
    </font>
    <font>
      <b/>
      <sz val="11"/>
      <color rgb="FF000000"/>
      <name val="Aptos Narrow"/>
      <family val="2"/>
    </font>
    <font>
      <b/>
      <sz val="11"/>
      <name val="Aptos Narrow"/>
      <family val="2"/>
    </font>
    <font>
      <sz val="11"/>
      <name val="Aptos Narrow"/>
      <family val="2"/>
    </font>
    <font>
      <b/>
      <sz val="11"/>
      <color rgb="FFFFFFFF"/>
      <name val="Aptos Narrow"/>
      <family val="2"/>
    </font>
    <font>
      <sz val="11"/>
      <color rgb="FFFF0000"/>
      <name val="Aptos Narrow"/>
      <family val="2"/>
    </font>
    <font>
      <b/>
      <u/>
      <sz val="22"/>
      <color theme="1"/>
      <name val="Calibri"/>
      <family val="2"/>
      <scheme val="minor"/>
    </font>
    <font>
      <u/>
      <sz val="11"/>
      <color theme="10"/>
      <name val="Calibri"/>
      <family val="2"/>
      <scheme val="minor"/>
    </font>
  </fonts>
  <fills count="15">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CBEBE"/>
        <bgColor indexed="64"/>
      </patternFill>
    </fill>
    <fill>
      <patternFill patternType="solid">
        <fgColor rgb="FF00B050"/>
        <bgColor indexed="64"/>
      </patternFill>
    </fill>
    <fill>
      <patternFill patternType="solid">
        <fgColor theme="1"/>
        <bgColor indexed="64"/>
      </patternFill>
    </fill>
    <fill>
      <patternFill patternType="solid">
        <fgColor rgb="FFDE2F2F"/>
        <bgColor indexed="64"/>
      </patternFill>
    </fill>
    <fill>
      <patternFill patternType="solid">
        <fgColor theme="3"/>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rgb="FF000000"/>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rgb="FFC0E6F5"/>
      </left>
      <right/>
      <top/>
      <bottom style="thin">
        <color rgb="FF44B3E1"/>
      </bottom>
      <diagonal/>
    </border>
    <border>
      <left/>
      <right/>
      <top/>
      <bottom style="thin">
        <color rgb="FF44B3E1"/>
      </bottom>
      <diagonal/>
    </border>
    <border>
      <left style="thin">
        <color indexed="64"/>
      </left>
      <right style="thin">
        <color indexed="64"/>
      </right>
      <top style="thin">
        <color indexed="64"/>
      </top>
      <bottom/>
      <diagonal/>
    </border>
    <border>
      <left/>
      <right/>
      <top style="medium">
        <color rgb="FFC0E6F5"/>
      </top>
      <bottom style="medium">
        <color rgb="FFC0E6F5"/>
      </bottom>
      <diagonal/>
    </border>
    <border>
      <left/>
      <right style="thin">
        <color indexed="64"/>
      </right>
      <top style="thin">
        <color indexed="64"/>
      </top>
      <bottom/>
      <diagonal/>
    </border>
    <border>
      <left style="thin">
        <color indexed="64"/>
      </left>
      <right/>
      <top style="thin">
        <color indexed="64"/>
      </top>
      <bottom style="medium">
        <color rgb="FFC0E6F5"/>
      </bottom>
      <diagonal/>
    </border>
    <border>
      <left/>
      <right style="thin">
        <color indexed="64"/>
      </right>
      <top style="thin">
        <color indexed="64"/>
      </top>
      <bottom style="medium">
        <color rgb="FFC0E6F5"/>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0" fontId="27" fillId="0" borderId="0" applyNumberFormat="0" applyFill="0" applyBorder="0" applyAlignment="0" applyProtection="0"/>
  </cellStyleXfs>
  <cellXfs count="78">
    <xf numFmtId="0" fontId="0" fillId="0" borderId="0" xfId="0"/>
    <xf numFmtId="0" fontId="2" fillId="0" borderId="0" xfId="0" applyFont="1"/>
    <xf numFmtId="0" fontId="0" fillId="0" borderId="0" xfId="0" quotePrefix="1"/>
    <xf numFmtId="0" fontId="6" fillId="0" borderId="0" xfId="0" quotePrefix="1" applyFont="1"/>
    <xf numFmtId="0" fontId="4" fillId="2" borderId="0" xfId="0" quotePrefix="1" applyFont="1" applyFill="1"/>
    <xf numFmtId="0" fontId="5" fillId="2" borderId="0" xfId="0" applyFont="1" applyFill="1"/>
    <xf numFmtId="164" fontId="0" fillId="3" borderId="1" xfId="1" applyNumberFormat="1" applyFont="1" applyFill="1" applyBorder="1"/>
    <xf numFmtId="0" fontId="2" fillId="0" borderId="0" xfId="0" quotePrefix="1" applyFont="1"/>
    <xf numFmtId="0" fontId="3" fillId="0" borderId="0" xfId="0" quotePrefix="1" applyFont="1"/>
    <xf numFmtId="0" fontId="7" fillId="0" borderId="0" xfId="0" applyFont="1" applyAlignment="1">
      <alignment horizontal="left"/>
    </xf>
    <xf numFmtId="0" fontId="8" fillId="0" borderId="0" xfId="0" applyFont="1" applyAlignment="1">
      <alignment horizontal="left"/>
    </xf>
    <xf numFmtId="0" fontId="5" fillId="0" borderId="0" xfId="0" applyFont="1"/>
    <xf numFmtId="164" fontId="0" fillId="5" borderId="1" xfId="1" applyNumberFormat="1" applyFont="1" applyFill="1" applyBorder="1"/>
    <xf numFmtId="10" fontId="9" fillId="6" borderId="1" xfId="2" applyNumberFormat="1" applyFont="1" applyFill="1" applyBorder="1"/>
    <xf numFmtId="0" fontId="2" fillId="4" borderId="1" xfId="0" applyFont="1" applyFill="1" applyBorder="1" applyAlignment="1">
      <alignment horizontal="center"/>
    </xf>
    <xf numFmtId="164" fontId="0" fillId="0" borderId="0" xfId="1" applyNumberFormat="1" applyFont="1"/>
    <xf numFmtId="0" fontId="0" fillId="0" borderId="0" xfId="0" applyAlignment="1">
      <alignment vertical="center" wrapText="1"/>
    </xf>
    <xf numFmtId="14" fontId="0" fillId="0" borderId="0" xfId="0" applyNumberFormat="1" applyAlignment="1">
      <alignment vertical="center" wrapText="1"/>
    </xf>
    <xf numFmtId="164" fontId="4" fillId="7" borderId="1" xfId="1" applyNumberFormat="1" applyFont="1" applyFill="1" applyBorder="1"/>
    <xf numFmtId="10" fontId="11" fillId="8" borderId="1" xfId="2" applyNumberFormat="1" applyFont="1" applyFill="1" applyBorder="1"/>
    <xf numFmtId="0" fontId="12" fillId="9" borderId="0" xfId="0" applyFont="1" applyFill="1"/>
    <xf numFmtId="164" fontId="0" fillId="3" borderId="1" xfId="1" applyNumberFormat="1" applyFont="1" applyFill="1" applyBorder="1" applyAlignment="1">
      <alignment horizontal="right"/>
    </xf>
    <xf numFmtId="164" fontId="4" fillId="7" borderId="1" xfId="1" applyNumberFormat="1" applyFont="1" applyFill="1" applyBorder="1" applyAlignment="1">
      <alignment horizontal="right"/>
    </xf>
    <xf numFmtId="10" fontId="0" fillId="6" borderId="1" xfId="2" applyNumberFormat="1" applyFont="1" applyFill="1" applyBorder="1" applyAlignment="1">
      <alignment horizontal="right"/>
    </xf>
    <xf numFmtId="10" fontId="11" fillId="8" borderId="1" xfId="2" applyNumberFormat="1" applyFont="1" applyFill="1" applyBorder="1" applyAlignment="1">
      <alignment horizontal="right"/>
    </xf>
    <xf numFmtId="0" fontId="13" fillId="9" borderId="0" xfId="0" applyFont="1" applyFill="1"/>
    <xf numFmtId="0" fontId="13" fillId="2" borderId="0" xfId="0" quotePrefix="1" applyFont="1" applyFill="1"/>
    <xf numFmtId="0" fontId="13" fillId="0" borderId="0" xfId="0" applyFont="1"/>
    <xf numFmtId="0" fontId="14" fillId="4" borderId="1" xfId="0" applyFont="1" applyFill="1" applyBorder="1" applyAlignment="1">
      <alignment horizontal="center"/>
    </xf>
    <xf numFmtId="0" fontId="13" fillId="7" borderId="1" xfId="0" applyFont="1" applyFill="1" applyBorder="1"/>
    <xf numFmtId="0" fontId="15" fillId="3" borderId="1" xfId="0" applyFont="1" applyFill="1" applyBorder="1"/>
    <xf numFmtId="0" fontId="16" fillId="6" borderId="1" xfId="0" applyFont="1" applyFill="1" applyBorder="1"/>
    <xf numFmtId="0" fontId="15" fillId="5" borderId="1" xfId="0" applyFont="1" applyFill="1" applyBorder="1"/>
    <xf numFmtId="0" fontId="17" fillId="8" borderId="1" xfId="0" applyFont="1" applyFill="1" applyBorder="1"/>
    <xf numFmtId="0" fontId="15" fillId="0" borderId="0" xfId="0" applyFont="1"/>
    <xf numFmtId="9" fontId="0" fillId="0" borderId="0" xfId="2" applyFont="1"/>
    <xf numFmtId="10" fontId="9" fillId="8" borderId="1" xfId="2" applyNumberFormat="1" applyFont="1" applyFill="1" applyBorder="1" applyAlignment="1">
      <alignment horizontal="right"/>
    </xf>
    <xf numFmtId="10" fontId="9" fillId="6" borderId="1" xfId="2" applyNumberFormat="1" applyFont="1" applyFill="1" applyBorder="1" applyAlignment="1">
      <alignment horizontal="right"/>
    </xf>
    <xf numFmtId="165" fontId="18" fillId="0" borderId="0" xfId="0" applyNumberFormat="1" applyFont="1"/>
    <xf numFmtId="0" fontId="19" fillId="9" borderId="0" xfId="0" applyFont="1" applyFill="1"/>
    <xf numFmtId="0" fontId="20" fillId="0" borderId="0" xfId="0" applyFont="1"/>
    <xf numFmtId="0" fontId="21" fillId="0" borderId="0" xfId="3" applyFont="1"/>
    <xf numFmtId="0" fontId="10" fillId="0" borderId="0" xfId="3"/>
    <xf numFmtId="0" fontId="2" fillId="4" borderId="4" xfId="0" applyFont="1" applyFill="1" applyBorder="1"/>
    <xf numFmtId="0" fontId="2" fillId="11" borderId="4" xfId="0" applyFont="1" applyFill="1" applyBorder="1"/>
    <xf numFmtId="0" fontId="22" fillId="0" borderId="5" xfId="3" applyFont="1" applyBorder="1"/>
    <xf numFmtId="0" fontId="10" fillId="12" borderId="5" xfId="3" applyFill="1" applyBorder="1" applyAlignment="1">
      <alignment horizontal="right"/>
    </xf>
    <xf numFmtId="0" fontId="23" fillId="10" borderId="5" xfId="3" applyFont="1" applyFill="1" applyBorder="1"/>
    <xf numFmtId="0" fontId="22" fillId="10" borderId="5" xfId="3" applyFont="1" applyFill="1" applyBorder="1"/>
    <xf numFmtId="0" fontId="23" fillId="0" borderId="0" xfId="3" applyFont="1"/>
    <xf numFmtId="0" fontId="24" fillId="0" borderId="0" xfId="3" applyFont="1"/>
    <xf numFmtId="0" fontId="21" fillId="0" borderId="0" xfId="0" applyFont="1"/>
    <xf numFmtId="0" fontId="25" fillId="12" borderId="5" xfId="3" applyFont="1" applyFill="1" applyBorder="1" applyAlignment="1">
      <alignment horizontal="right"/>
    </xf>
    <xf numFmtId="0" fontId="25" fillId="12" borderId="5" xfId="3" applyFont="1" applyFill="1" applyBorder="1"/>
    <xf numFmtId="0" fontId="23" fillId="13" borderId="5" xfId="3" applyFont="1" applyFill="1" applyBorder="1"/>
    <xf numFmtId="0" fontId="22" fillId="13" borderId="5" xfId="3" applyFont="1" applyFill="1" applyBorder="1"/>
    <xf numFmtId="0" fontId="26" fillId="0" borderId="0" xfId="0" applyFont="1"/>
    <xf numFmtId="0" fontId="2" fillId="4" borderId="6" xfId="0" applyFont="1" applyFill="1" applyBorder="1"/>
    <xf numFmtId="166" fontId="10" fillId="12" borderId="5" xfId="1" applyNumberFormat="1" applyFont="1" applyFill="1" applyBorder="1" applyAlignment="1">
      <alignment horizontal="right"/>
    </xf>
    <xf numFmtId="166" fontId="10" fillId="0" borderId="5" xfId="1" applyNumberFormat="1" applyFont="1" applyBorder="1" applyAlignment="1">
      <alignment horizontal="right"/>
    </xf>
    <xf numFmtId="164" fontId="10" fillId="12" borderId="5" xfId="1" applyNumberFormat="1" applyFont="1" applyFill="1" applyBorder="1" applyAlignment="1">
      <alignment horizontal="right"/>
    </xf>
    <xf numFmtId="164" fontId="10" fillId="14" borderId="5" xfId="1" applyNumberFormat="1" applyFont="1" applyFill="1" applyBorder="1" applyAlignment="1">
      <alignment horizontal="right"/>
    </xf>
    <xf numFmtId="164" fontId="10" fillId="0" borderId="5" xfId="1" applyNumberFormat="1" applyFont="1" applyBorder="1" applyAlignment="1">
      <alignment horizontal="right"/>
    </xf>
    <xf numFmtId="164" fontId="23" fillId="12" borderId="5" xfId="1" applyNumberFormat="1" applyFont="1" applyFill="1" applyBorder="1" applyAlignment="1">
      <alignment horizontal="right"/>
    </xf>
    <xf numFmtId="164" fontId="23" fillId="0" borderId="5" xfId="1" applyNumberFormat="1" applyFont="1" applyBorder="1" applyAlignment="1">
      <alignment horizontal="right"/>
    </xf>
    <xf numFmtId="0" fontId="2" fillId="4" borderId="4" xfId="0" applyFont="1" applyFill="1" applyBorder="1" applyAlignment="1">
      <alignment horizontal="right"/>
    </xf>
    <xf numFmtId="0" fontId="0" fillId="0" borderId="0" xfId="0" applyAlignment="1">
      <alignment horizontal="left" vertical="center" indent="1"/>
    </xf>
    <xf numFmtId="0" fontId="0" fillId="0" borderId="0" xfId="0" quotePrefix="1" applyAlignment="1">
      <alignment horizontal="left" vertical="center" indent="1"/>
    </xf>
    <xf numFmtId="0" fontId="27" fillId="0" borderId="0" xfId="4" quotePrefix="1"/>
    <xf numFmtId="0" fontId="23" fillId="13" borderId="5" xfId="3" applyFont="1" applyFill="1" applyBorder="1" applyAlignment="1">
      <alignment horizontal="left"/>
    </xf>
    <xf numFmtId="0" fontId="23" fillId="13" borderId="5" xfId="3" applyFont="1" applyFill="1" applyBorder="1" applyAlignment="1">
      <alignment horizontal="center"/>
    </xf>
    <xf numFmtId="0" fontId="2" fillId="4" borderId="7" xfId="0" applyFont="1" applyFill="1" applyBorder="1" applyAlignment="1">
      <alignment horizontal="center"/>
    </xf>
    <xf numFmtId="0" fontId="2" fillId="4" borderId="8" xfId="0" applyFont="1" applyFill="1" applyBorder="1" applyAlignment="1">
      <alignment horizontal="center"/>
    </xf>
    <xf numFmtId="164" fontId="10" fillId="0" borderId="5" xfId="1" applyNumberFormat="1" applyFont="1" applyBorder="1" applyAlignment="1">
      <alignment horizontal="right"/>
    </xf>
    <xf numFmtId="166" fontId="10" fillId="0" borderId="5" xfId="1" applyNumberFormat="1" applyFont="1" applyBorder="1" applyAlignment="1">
      <alignment horizontal="center"/>
    </xf>
    <xf numFmtId="0" fontId="22" fillId="10" borderId="2" xfId="3" applyFont="1" applyFill="1" applyBorder="1" applyAlignment="1">
      <alignment horizontal="center" wrapText="1"/>
    </xf>
    <xf numFmtId="0" fontId="22" fillId="10" borderId="3" xfId="3" applyFont="1" applyFill="1" applyBorder="1" applyAlignment="1">
      <alignment horizontal="center" wrapText="1"/>
    </xf>
    <xf numFmtId="0" fontId="23" fillId="10" borderId="5" xfId="3" applyFont="1" applyFill="1" applyBorder="1" applyAlignment="1">
      <alignment horizontal="left"/>
    </xf>
  </cellXfs>
  <cellStyles count="5">
    <cellStyle name="Lien hypertexte" xfId="4" builtinId="8"/>
    <cellStyle name="Milliers" xfId="1" builtinId="3"/>
    <cellStyle name="Normal" xfId="0" builtinId="0"/>
    <cellStyle name="Normal 2" xfId="3" xr:uid="{8CF2524A-6041-4F20-8741-68B7CD30CF0C}"/>
    <cellStyle name="Pourcentage" xfId="2" builtinId="5"/>
  </cellStyles>
  <dxfs count="0"/>
  <tableStyles count="0" defaultTableStyle="TableStyleMedium2" defaultPivotStyle="PivotStyleLight16"/>
  <colors>
    <mruColors>
      <color rgb="FFFCBE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447578</xdr:colOff>
      <xdr:row>0</xdr:row>
      <xdr:rowOff>0</xdr:rowOff>
    </xdr:from>
    <xdr:to>
      <xdr:col>9</xdr:col>
      <xdr:colOff>465048</xdr:colOff>
      <xdr:row>6</xdr:row>
      <xdr:rowOff>9814</xdr:rowOff>
    </xdr:to>
    <xdr:pic>
      <xdr:nvPicPr>
        <xdr:cNvPr id="6" name="Image 2">
          <a:extLst>
            <a:ext uri="{FF2B5EF4-FFF2-40B4-BE49-F238E27FC236}">
              <a16:creationId xmlns:a16="http://schemas.microsoft.com/office/drawing/2014/main" id="{339528DB-6BEC-08FC-C9AC-3132B2FC29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7059" y="0"/>
          <a:ext cx="1865320" cy="11083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eclaimfinance.org/site/en/assessment-of-oil-and-gas-companies-climate-strate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7:A67"/>
  <sheetViews>
    <sheetView showGridLines="0" tabSelected="1" topLeftCell="A43" zoomScale="44" zoomScaleNormal="77" workbookViewId="0">
      <selection activeCell="A66" sqref="A66"/>
    </sheetView>
  </sheetViews>
  <sheetFormatPr defaultColWidth="8.7109375" defaultRowHeight="14.45"/>
  <cols>
    <col min="1" max="1" width="12.42578125" customWidth="1"/>
  </cols>
  <sheetData>
    <row r="7" spans="1:1" s="9" customFormat="1" ht="21">
      <c r="A7" s="10" t="s">
        <v>0</v>
      </c>
    </row>
    <row r="8" spans="1:1">
      <c r="A8" s="1"/>
    </row>
    <row r="9" spans="1:1" s="5" customFormat="1">
      <c r="A9" s="4" t="s">
        <v>1</v>
      </c>
    </row>
    <row r="10" spans="1:1">
      <c r="A10" s="7" t="s">
        <v>2</v>
      </c>
    </row>
    <row r="11" spans="1:1">
      <c r="A11" s="2" t="s">
        <v>3</v>
      </c>
    </row>
    <row r="12" spans="1:1">
      <c r="A12" s="2" t="s">
        <v>4</v>
      </c>
    </row>
    <row r="13" spans="1:1">
      <c r="A13" s="68" t="s">
        <v>5</v>
      </c>
    </row>
    <row r="14" spans="1:1">
      <c r="A14" s="2"/>
    </row>
    <row r="15" spans="1:1">
      <c r="A15" s="7" t="s">
        <v>6</v>
      </c>
    </row>
    <row r="16" spans="1:1">
      <c r="A16" s="2" t="s">
        <v>7</v>
      </c>
    </row>
    <row r="17" spans="1:1">
      <c r="A17" s="66"/>
    </row>
    <row r="18" spans="1:1">
      <c r="A18" s="7" t="s">
        <v>8</v>
      </c>
    </row>
    <row r="19" spans="1:1">
      <c r="A19" s="2" t="s">
        <v>9</v>
      </c>
    </row>
    <row r="20" spans="1:1">
      <c r="A20" s="2" t="s">
        <v>10</v>
      </c>
    </row>
    <row r="21" spans="1:1">
      <c r="A21" s="2" t="s">
        <v>11</v>
      </c>
    </row>
    <row r="22" spans="1:1">
      <c r="A22" s="66"/>
    </row>
    <row r="23" spans="1:1">
      <c r="A23" s="7" t="s">
        <v>12</v>
      </c>
    </row>
    <row r="24" spans="1:1">
      <c r="A24" s="2" t="s">
        <v>13</v>
      </c>
    </row>
    <row r="25" spans="1:1">
      <c r="A25" s="2" t="s">
        <v>14</v>
      </c>
    </row>
    <row r="26" spans="1:1">
      <c r="A26" s="8" t="s">
        <v>15</v>
      </c>
    </row>
    <row r="27" spans="1:1">
      <c r="A27" s="66"/>
    </row>
    <row r="28" spans="1:1">
      <c r="A28" s="7" t="s">
        <v>16</v>
      </c>
    </row>
    <row r="29" spans="1:1">
      <c r="A29" s="2" t="s">
        <v>17</v>
      </c>
    </row>
    <row r="30" spans="1:1">
      <c r="A30" s="2" t="s">
        <v>18</v>
      </c>
    </row>
    <row r="31" spans="1:1">
      <c r="A31" s="66"/>
    </row>
    <row r="32" spans="1:1">
      <c r="A32" s="7" t="s">
        <v>19</v>
      </c>
    </row>
    <row r="33" spans="1:1">
      <c r="A33" s="2" t="s">
        <v>20</v>
      </c>
    </row>
    <row r="34" spans="1:1">
      <c r="A34" s="2" t="s">
        <v>21</v>
      </c>
    </row>
    <row r="35" spans="1:1">
      <c r="A35" s="66"/>
    </row>
    <row r="36" spans="1:1" s="5" customFormat="1">
      <c r="A36" s="4" t="s">
        <v>22</v>
      </c>
    </row>
    <row r="37" spans="1:1">
      <c r="A37" s="7" t="s">
        <v>23</v>
      </c>
    </row>
    <row r="38" spans="1:1">
      <c r="A38" s="2" t="s">
        <v>24</v>
      </c>
    </row>
    <row r="39" spans="1:1">
      <c r="A39" s="2"/>
    </row>
    <row r="40" spans="1:1">
      <c r="A40" s="7" t="s">
        <v>25</v>
      </c>
    </row>
    <row r="41" spans="1:1">
      <c r="A41" s="2" t="s">
        <v>26</v>
      </c>
    </row>
    <row r="42" spans="1:1">
      <c r="A42" s="2" t="s">
        <v>27</v>
      </c>
    </row>
    <row r="43" spans="1:1">
      <c r="A43" t="s">
        <v>28</v>
      </c>
    </row>
    <row r="44" spans="1:1">
      <c r="A44" s="66"/>
    </row>
    <row r="45" spans="1:1" s="5" customFormat="1">
      <c r="A45" s="4" t="s">
        <v>29</v>
      </c>
    </row>
    <row r="46" spans="1:1">
      <c r="A46" s="3" t="s">
        <v>30</v>
      </c>
    </row>
    <row r="47" spans="1:1">
      <c r="A47" s="2" t="s">
        <v>31</v>
      </c>
    </row>
    <row r="49" spans="1:1">
      <c r="A49" s="3" t="s">
        <v>32</v>
      </c>
    </row>
    <row r="50" spans="1:1">
      <c r="A50" s="2" t="s">
        <v>33</v>
      </c>
    </row>
    <row r="52" spans="1:1">
      <c r="A52" s="3" t="s">
        <v>34</v>
      </c>
    </row>
    <row r="53" spans="1:1">
      <c r="A53" s="2" t="s">
        <v>35</v>
      </c>
    </row>
    <row r="54" spans="1:1">
      <c r="A54" s="2" t="s">
        <v>36</v>
      </c>
    </row>
    <row r="56" spans="1:1">
      <c r="A56" s="3" t="s">
        <v>37</v>
      </c>
    </row>
    <row r="57" spans="1:1">
      <c r="A57" s="67" t="s">
        <v>38</v>
      </c>
    </row>
    <row r="59" spans="1:1">
      <c r="A59" s="3" t="s">
        <v>39</v>
      </c>
    </row>
    <row r="60" spans="1:1">
      <c r="A60" s="67" t="s">
        <v>40</v>
      </c>
    </row>
    <row r="62" spans="1:1">
      <c r="A62" s="3" t="s">
        <v>41</v>
      </c>
    </row>
    <row r="63" spans="1:1">
      <c r="A63" s="2" t="s">
        <v>42</v>
      </c>
    </row>
    <row r="64" spans="1:1">
      <c r="A64" s="2" t="s">
        <v>43</v>
      </c>
    </row>
    <row r="65" spans="1:1">
      <c r="A65" s="2" t="s">
        <v>44</v>
      </c>
    </row>
    <row r="66" spans="1:1">
      <c r="A66" s="2" t="s">
        <v>45</v>
      </c>
    </row>
    <row r="67" spans="1:1">
      <c r="A67" s="2" t="s">
        <v>46</v>
      </c>
    </row>
  </sheetData>
  <hyperlinks>
    <hyperlink ref="A13" r:id="rId1" xr:uid="{D76FE1D5-4B57-48A0-A732-0CD2F5587408}"/>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2BA94-745F-44BF-93DC-E8B0424CFC99}">
  <sheetPr>
    <tabColor theme="7"/>
  </sheetPr>
  <dimension ref="A1:F56"/>
  <sheetViews>
    <sheetView zoomScale="41" zoomScaleNormal="100" workbookViewId="0"/>
  </sheetViews>
  <sheetFormatPr defaultColWidth="9.140625" defaultRowHeight="23.45"/>
  <cols>
    <col min="1" max="1" width="95" style="34" customWidth="1"/>
    <col min="2" max="6" width="46.42578125" customWidth="1"/>
  </cols>
  <sheetData>
    <row r="1" spans="1:6" s="56" customFormat="1" ht="28.5">
      <c r="A1" s="56" t="s">
        <v>47</v>
      </c>
    </row>
    <row r="2" spans="1:6" s="56" customFormat="1" ht="28.5"/>
    <row r="3" spans="1:6" s="20" customFormat="1">
      <c r="A3" s="25" t="s">
        <v>48</v>
      </c>
    </row>
    <row r="4" spans="1:6">
      <c r="A4" s="27"/>
      <c r="B4" s="11"/>
      <c r="C4" s="11"/>
      <c r="D4" s="11"/>
      <c r="E4" s="11"/>
      <c r="F4" s="11"/>
    </row>
    <row r="5" spans="1:6">
      <c r="A5" s="28" t="s">
        <v>49</v>
      </c>
      <c r="B5" s="14" t="s">
        <v>50</v>
      </c>
      <c r="C5" s="14" t="s">
        <v>51</v>
      </c>
      <c r="D5" s="14" t="s">
        <v>52</v>
      </c>
      <c r="E5" s="14" t="s">
        <v>53</v>
      </c>
      <c r="F5" s="14" t="s">
        <v>54</v>
      </c>
    </row>
    <row r="6" spans="1:6">
      <c r="A6" s="29" t="s">
        <v>55</v>
      </c>
      <c r="B6" s="18">
        <v>16170271097.927422</v>
      </c>
      <c r="C6" s="18">
        <v>13512053426.593088</v>
      </c>
      <c r="D6" s="18">
        <v>3172542369.7970977</v>
      </c>
      <c r="E6" s="18">
        <v>8476693010.8820677</v>
      </c>
      <c r="F6" s="18">
        <v>41331559905.199677</v>
      </c>
    </row>
    <row r="7" spans="1:6">
      <c r="A7" s="30" t="s">
        <v>56</v>
      </c>
      <c r="B7" s="6">
        <v>652164872.22331691</v>
      </c>
      <c r="C7" s="6">
        <v>1275589553.495862</v>
      </c>
      <c r="D7" s="6">
        <v>361983292.41379309</v>
      </c>
      <c r="E7" s="6">
        <v>805484958.22331691</v>
      </c>
      <c r="F7" s="6">
        <v>3095222676.3562889</v>
      </c>
    </row>
    <row r="8" spans="1:6">
      <c r="A8" s="30" t="s">
        <v>57</v>
      </c>
      <c r="B8" s="6">
        <v>1613969415.5931034</v>
      </c>
      <c r="C8" s="6">
        <v>1278334788.6772251</v>
      </c>
      <c r="D8" s="6">
        <v>328065568.59230483</v>
      </c>
      <c r="E8" s="6">
        <v>826013353.80875003</v>
      </c>
      <c r="F8" s="6">
        <v>4046383126.6713839</v>
      </c>
    </row>
    <row r="9" spans="1:6">
      <c r="A9" s="30" t="s">
        <v>58</v>
      </c>
      <c r="B9" s="6">
        <v>2266134287.8164206</v>
      </c>
      <c r="C9" s="6">
        <v>2553924342.1730871</v>
      </c>
      <c r="D9" s="6">
        <v>690048861.00609791</v>
      </c>
      <c r="E9" s="6">
        <v>1631498312.0320668</v>
      </c>
      <c r="F9" s="6">
        <v>7141605803.0276728</v>
      </c>
    </row>
    <row r="10" spans="1:6">
      <c r="A10" s="31" t="s">
        <v>59</v>
      </c>
      <c r="B10" s="13">
        <f>B7/B6</f>
        <v>4.0331103187682876E-2</v>
      </c>
      <c r="C10" s="13">
        <f>C7/C6</f>
        <v>9.4403826955373984E-2</v>
      </c>
      <c r="D10" s="13">
        <f>D7/D6</f>
        <v>0.11409880475038195</v>
      </c>
      <c r="E10" s="13">
        <f>E7/E6</f>
        <v>9.5023490551004369E-2</v>
      </c>
      <c r="F10" s="13">
        <f>F7/F6</f>
        <v>7.4887632682039115E-2</v>
      </c>
    </row>
    <row r="11" spans="1:6">
      <c r="A11" s="31" t="s">
        <v>60</v>
      </c>
      <c r="B11" s="13">
        <f>B8/B6</f>
        <v>9.9810906435574193E-2</v>
      </c>
      <c r="C11" s="13">
        <f>C8/C6</f>
        <v>9.460699631051879E-2</v>
      </c>
      <c r="D11" s="13">
        <f>D8/D6</f>
        <v>0.10340778163138811</v>
      </c>
      <c r="E11" s="13">
        <f>E8/E6</f>
        <v>9.7445236337843591E-2</v>
      </c>
      <c r="F11" s="13">
        <f>F8/F6</f>
        <v>9.790056644250518E-2</v>
      </c>
    </row>
    <row r="12" spans="1:6">
      <c r="A12" s="31" t="s">
        <v>61</v>
      </c>
      <c r="B12" s="13">
        <f>B9/B6</f>
        <v>0.14014200962325707</v>
      </c>
      <c r="C12" s="13">
        <f>C9/C6</f>
        <v>0.18901082326589277</v>
      </c>
      <c r="D12" s="13">
        <f>D9/D6</f>
        <v>0.21750658638177006</v>
      </c>
      <c r="E12" s="13">
        <f>E9/E6</f>
        <v>0.19246872688884795</v>
      </c>
      <c r="F12" s="13">
        <f>F9/F6</f>
        <v>0.17278819912454429</v>
      </c>
    </row>
    <row r="13" spans="1:6">
      <c r="A13" s="32" t="s">
        <v>62</v>
      </c>
      <c r="B13" s="12">
        <v>13904136810.111</v>
      </c>
      <c r="C13" s="12">
        <v>10958129084.420002</v>
      </c>
      <c r="D13" s="12">
        <v>2482493508.7909999</v>
      </c>
      <c r="E13" s="12">
        <v>6845194698.8500013</v>
      </c>
      <c r="F13" s="12">
        <v>34189954102.172005</v>
      </c>
    </row>
    <row r="14" spans="1:6">
      <c r="A14" s="33" t="s">
        <v>63</v>
      </c>
      <c r="B14" s="19">
        <v>0.85985799037674304</v>
      </c>
      <c r="C14" s="19">
        <v>0.81098917673410731</v>
      </c>
      <c r="D14" s="19">
        <f>D13/D6</f>
        <v>0.78249341361822999</v>
      </c>
      <c r="E14" s="19">
        <v>0.80753127311115214</v>
      </c>
      <c r="F14" s="19">
        <v>0.82721180087545576</v>
      </c>
    </row>
    <row r="15" spans="1:6">
      <c r="A15" s="27"/>
      <c r="B15" s="38"/>
      <c r="C15" s="38"/>
      <c r="D15" s="38"/>
      <c r="E15" s="38"/>
      <c r="F15" s="38"/>
    </row>
    <row r="17" spans="1:6" s="20" customFormat="1">
      <c r="A17" s="25" t="s">
        <v>64</v>
      </c>
    </row>
    <row r="19" spans="1:6">
      <c r="A19" s="28" t="s">
        <v>49</v>
      </c>
      <c r="B19" s="14" t="s">
        <v>50</v>
      </c>
      <c r="C19" s="14" t="s">
        <v>51</v>
      </c>
      <c r="D19" s="14" t="s">
        <v>52</v>
      </c>
      <c r="E19" s="14" t="s">
        <v>53</v>
      </c>
      <c r="F19" s="14" t="s">
        <v>54</v>
      </c>
    </row>
    <row r="20" spans="1:6">
      <c r="A20" s="29" t="s">
        <v>55</v>
      </c>
      <c r="B20" s="18">
        <v>3137633217.8498373</v>
      </c>
      <c r="C20" s="18">
        <v>89302937.837943524</v>
      </c>
      <c r="D20" s="18">
        <v>0</v>
      </c>
      <c r="E20" s="18">
        <v>5763849346.4821291</v>
      </c>
      <c r="F20" s="18">
        <v>8990785502.1699104</v>
      </c>
    </row>
    <row r="21" spans="1:6">
      <c r="A21" s="30" t="s">
        <v>56</v>
      </c>
      <c r="B21" s="6">
        <v>0</v>
      </c>
      <c r="C21" s="6">
        <v>0</v>
      </c>
      <c r="D21" s="6">
        <v>0</v>
      </c>
      <c r="E21" s="6">
        <v>0</v>
      </c>
      <c r="F21" s="6">
        <v>0</v>
      </c>
    </row>
    <row r="22" spans="1:6">
      <c r="A22" s="30" t="s">
        <v>57</v>
      </c>
      <c r="B22" s="6">
        <v>107208251.39983821</v>
      </c>
      <c r="C22" s="6">
        <v>6661590.6259435257</v>
      </c>
      <c r="D22" s="6">
        <v>0</v>
      </c>
      <c r="E22" s="6">
        <v>308838983.41213161</v>
      </c>
      <c r="F22" s="6">
        <v>422708825.43791336</v>
      </c>
    </row>
    <row r="23" spans="1:6">
      <c r="A23" s="30" t="s">
        <v>58</v>
      </c>
      <c r="B23" s="6">
        <v>107208251.39983821</v>
      </c>
      <c r="C23" s="6">
        <v>6661590.6259435257</v>
      </c>
      <c r="D23" s="6">
        <v>0</v>
      </c>
      <c r="E23" s="6">
        <v>308838983.41213161</v>
      </c>
      <c r="F23" s="6">
        <v>422708825.43791336</v>
      </c>
    </row>
    <row r="24" spans="1:6">
      <c r="A24" s="31" t="s">
        <v>59</v>
      </c>
      <c r="B24" s="13">
        <f>B21/B20</f>
        <v>0</v>
      </c>
      <c r="C24" s="13">
        <f>C21/C20</f>
        <v>0</v>
      </c>
      <c r="D24" s="37" t="s">
        <v>65</v>
      </c>
      <c r="E24" s="13">
        <f>E21/E20</f>
        <v>0</v>
      </c>
      <c r="F24" s="13">
        <f>F21/F20</f>
        <v>0</v>
      </c>
    </row>
    <row r="25" spans="1:6">
      <c r="A25" s="31" t="s">
        <v>60</v>
      </c>
      <c r="B25" s="13">
        <f>B22/B20</f>
        <v>3.4168509814957296E-2</v>
      </c>
      <c r="C25" s="13">
        <f>C22/C20</f>
        <v>7.4595425270691518E-2</v>
      </c>
      <c r="D25" s="37" t="s">
        <v>65</v>
      </c>
      <c r="E25" s="13">
        <f>E22/E20</f>
        <v>5.3582070738997789E-2</v>
      </c>
      <c r="F25" s="13">
        <f>F22/F20</f>
        <v>4.7015783585971804E-2</v>
      </c>
    </row>
    <row r="26" spans="1:6">
      <c r="A26" s="31" t="s">
        <v>61</v>
      </c>
      <c r="B26" s="13">
        <f>B23/B20</f>
        <v>3.4168509814957296E-2</v>
      </c>
      <c r="C26" s="13">
        <f>C23/C20</f>
        <v>7.4595425270691518E-2</v>
      </c>
      <c r="D26" s="37" t="s">
        <v>65</v>
      </c>
      <c r="E26" s="13">
        <f>E23/E20</f>
        <v>5.3582070738997789E-2</v>
      </c>
      <c r="F26" s="13">
        <f>F23/F20</f>
        <v>4.7015783585971804E-2</v>
      </c>
    </row>
    <row r="27" spans="1:6">
      <c r="A27" s="32" t="s">
        <v>62</v>
      </c>
      <c r="B27" s="12">
        <v>3030424966.4499993</v>
      </c>
      <c r="C27" s="12">
        <v>82641347.211999997</v>
      </c>
      <c r="D27" s="12">
        <v>0</v>
      </c>
      <c r="E27" s="12">
        <v>5455010363.0699978</v>
      </c>
      <c r="F27" s="12">
        <v>8568076676.7319965</v>
      </c>
    </row>
    <row r="28" spans="1:6">
      <c r="A28" s="33" t="s">
        <v>63</v>
      </c>
      <c r="B28" s="19">
        <v>0.96583149018504277</v>
      </c>
      <c r="C28" s="19">
        <v>0.92540457472930848</v>
      </c>
      <c r="D28" s="19"/>
      <c r="E28" s="19">
        <v>0.94641792926100221</v>
      </c>
      <c r="F28" s="19">
        <v>0.95298421641402808</v>
      </c>
    </row>
    <row r="31" spans="1:6" s="20" customFormat="1">
      <c r="A31" s="25" t="s">
        <v>66</v>
      </c>
    </row>
    <row r="33" spans="1:6">
      <c r="A33" s="28" t="s">
        <v>49</v>
      </c>
      <c r="B33" s="14" t="s">
        <v>50</v>
      </c>
      <c r="C33" s="14" t="s">
        <v>51</v>
      </c>
      <c r="D33" s="14" t="s">
        <v>52</v>
      </c>
      <c r="E33" s="14" t="s">
        <v>53</v>
      </c>
      <c r="F33" s="14" t="s">
        <v>54</v>
      </c>
    </row>
    <row r="34" spans="1:6">
      <c r="A34" s="29" t="s">
        <v>55</v>
      </c>
      <c r="B34" s="18">
        <v>4737215238.1693478</v>
      </c>
      <c r="C34" s="18">
        <v>4000829480.4048691</v>
      </c>
      <c r="D34" s="18">
        <v>1056085737.6559066</v>
      </c>
      <c r="E34" s="18">
        <v>3303893087.7678437</v>
      </c>
      <c r="F34" s="18">
        <v>13098023543.997969</v>
      </c>
    </row>
    <row r="35" spans="1:6">
      <c r="A35" s="30" t="s">
        <v>56</v>
      </c>
      <c r="B35" s="6">
        <v>0</v>
      </c>
      <c r="C35" s="6">
        <v>0</v>
      </c>
      <c r="D35" s="6">
        <v>0</v>
      </c>
      <c r="E35" s="6">
        <v>0</v>
      </c>
      <c r="F35" s="6">
        <v>0</v>
      </c>
    </row>
    <row r="36" spans="1:6">
      <c r="A36" s="30" t="s">
        <v>57</v>
      </c>
      <c r="B36" s="6">
        <v>78279088.749348521</v>
      </c>
      <c r="C36" s="6">
        <v>104984540.84466994</v>
      </c>
      <c r="D36" s="6">
        <v>13522302.795906546</v>
      </c>
      <c r="E36" s="6">
        <v>90977101.122643828</v>
      </c>
      <c r="F36" s="6">
        <v>287763033.51256883</v>
      </c>
    </row>
    <row r="37" spans="1:6">
      <c r="A37" s="30" t="s">
        <v>58</v>
      </c>
      <c r="B37" s="6">
        <v>78279088.749348521</v>
      </c>
      <c r="C37" s="6">
        <v>104984540.84466994</v>
      </c>
      <c r="D37" s="6">
        <v>13522302.795906546</v>
      </c>
      <c r="E37" s="6">
        <v>90977101.122643828</v>
      </c>
      <c r="F37" s="6">
        <v>287763033.51256883</v>
      </c>
    </row>
    <row r="38" spans="1:6">
      <c r="A38" s="31" t="s">
        <v>59</v>
      </c>
      <c r="B38" s="13">
        <f>B35/B34</f>
        <v>0</v>
      </c>
      <c r="C38" s="13">
        <f>C35/C34</f>
        <v>0</v>
      </c>
      <c r="D38" s="13">
        <f>D35/D34</f>
        <v>0</v>
      </c>
      <c r="E38" s="13">
        <f>E35/E34</f>
        <v>0</v>
      </c>
      <c r="F38" s="13">
        <f>F35/F34</f>
        <v>0</v>
      </c>
    </row>
    <row r="39" spans="1:6">
      <c r="A39" s="31" t="s">
        <v>60</v>
      </c>
      <c r="B39" s="13">
        <f>B36/B34</f>
        <v>1.6524283743459107E-2</v>
      </c>
      <c r="C39" s="13">
        <f>C36/C34</f>
        <v>2.6240693675863909E-2</v>
      </c>
      <c r="D39" s="13">
        <f>D36/D34</f>
        <v>1.2804171397978273E-2</v>
      </c>
      <c r="E39" s="13">
        <f>E36/E34</f>
        <v>2.7536333260743989E-2</v>
      </c>
      <c r="F39" s="13">
        <f>F36/F34</f>
        <v>2.196995848617429E-2</v>
      </c>
    </row>
    <row r="40" spans="1:6">
      <c r="A40" s="31" t="s">
        <v>61</v>
      </c>
      <c r="B40" s="13">
        <f>B37/B34</f>
        <v>1.6524283743459107E-2</v>
      </c>
      <c r="C40" s="13">
        <f>C37/C34</f>
        <v>2.6240693675863909E-2</v>
      </c>
      <c r="D40" s="13">
        <f>D37/D34</f>
        <v>1.2804171397978273E-2</v>
      </c>
      <c r="E40" s="13">
        <f>E37/E34</f>
        <v>2.7536333260743989E-2</v>
      </c>
      <c r="F40" s="13">
        <f>F37/F34</f>
        <v>2.196995848617429E-2</v>
      </c>
    </row>
    <row r="41" spans="1:6">
      <c r="A41" s="32" t="s">
        <v>62</v>
      </c>
      <c r="B41" s="12">
        <v>4658936149.4199991</v>
      </c>
      <c r="C41" s="12">
        <v>3895844939.5601993</v>
      </c>
      <c r="D41" s="12">
        <v>1042563434.86</v>
      </c>
      <c r="E41" s="12">
        <v>3212915986.6451998</v>
      </c>
      <c r="F41" s="12">
        <v>12810260510.485399</v>
      </c>
    </row>
    <row r="42" spans="1:6">
      <c r="A42" s="33" t="s">
        <v>63</v>
      </c>
      <c r="B42" s="19">
        <v>0.98347571625654084</v>
      </c>
      <c r="C42" s="19">
        <v>0.9737593063241361</v>
      </c>
      <c r="D42" s="19"/>
      <c r="E42" s="19">
        <v>0.97246366673925599</v>
      </c>
      <c r="F42" s="19">
        <v>0.97803004151382567</v>
      </c>
    </row>
    <row r="45" spans="1:6" s="20" customFormat="1">
      <c r="A45" s="25" t="s">
        <v>67</v>
      </c>
    </row>
    <row r="47" spans="1:6">
      <c r="A47" s="28" t="s">
        <v>49</v>
      </c>
      <c r="B47" s="14" t="s">
        <v>50</v>
      </c>
      <c r="C47" s="14" t="s">
        <v>51</v>
      </c>
      <c r="D47" s="14" t="s">
        <v>52</v>
      </c>
      <c r="E47" s="14" t="s">
        <v>53</v>
      </c>
      <c r="F47" s="14" t="s">
        <v>54</v>
      </c>
    </row>
    <row r="48" spans="1:6">
      <c r="A48" s="29" t="s">
        <v>55</v>
      </c>
      <c r="B48" s="18">
        <v>24045119553.946606</v>
      </c>
      <c r="C48" s="18">
        <v>17602185844.835903</v>
      </c>
      <c r="D48" s="18">
        <v>4228628107.4530044</v>
      </c>
      <c r="E48" s="18">
        <v>17544435445.132042</v>
      </c>
      <c r="F48" s="18">
        <v>63420368951.367561</v>
      </c>
    </row>
    <row r="49" spans="1:6">
      <c r="A49" s="30" t="s">
        <v>56</v>
      </c>
      <c r="B49" s="6">
        <v>652164872.22331691</v>
      </c>
      <c r="C49" s="6">
        <v>1275589553.495862</v>
      </c>
      <c r="D49" s="6">
        <v>361983292.41379309</v>
      </c>
      <c r="E49" s="6">
        <v>805484958.22331691</v>
      </c>
      <c r="F49" s="6">
        <v>3095222676.3562889</v>
      </c>
    </row>
    <row r="50" spans="1:6">
      <c r="A50" s="30" t="s">
        <v>57</v>
      </c>
      <c r="B50" s="6">
        <v>1799456755.74229</v>
      </c>
      <c r="C50" s="6">
        <v>1389980920.1478386</v>
      </c>
      <c r="D50" s="6">
        <v>341587871.38821137</v>
      </c>
      <c r="E50" s="6">
        <v>1225829438.3435254</v>
      </c>
      <c r="F50" s="6">
        <v>4756854985.6218662</v>
      </c>
    </row>
    <row r="51" spans="1:6">
      <c r="A51" s="30" t="s">
        <v>58</v>
      </c>
      <c r="B51" s="6">
        <v>2451621627.9656067</v>
      </c>
      <c r="C51" s="6">
        <v>2665570473.6437006</v>
      </c>
      <c r="D51" s="6">
        <v>703571163.80200446</v>
      </c>
      <c r="E51" s="6">
        <v>2031314396.5668423</v>
      </c>
      <c r="F51" s="6">
        <v>7852077661.9781551</v>
      </c>
    </row>
    <row r="52" spans="1:6">
      <c r="A52" s="31" t="s">
        <v>59</v>
      </c>
      <c r="B52" s="13">
        <f>B49/B48</f>
        <v>2.7122546459382228E-2</v>
      </c>
      <c r="C52" s="13">
        <f>C49/C48</f>
        <v>7.2467678999656296E-2</v>
      </c>
      <c r="D52" s="13">
        <f>D49/D48</f>
        <v>8.5603009585022025E-2</v>
      </c>
      <c r="E52" s="13">
        <f>E49/E48</f>
        <v>4.5911135798149059E-2</v>
      </c>
      <c r="F52" s="13">
        <f>F49/F48</f>
        <v>4.8804867072435178E-2</v>
      </c>
    </row>
    <row r="53" spans="1:6">
      <c r="A53" s="31" t="s">
        <v>60</v>
      </c>
      <c r="B53" s="13">
        <f>B50/B48</f>
        <v>7.4836673267733411E-2</v>
      </c>
      <c r="C53" s="13">
        <f>C50/C48</f>
        <v>7.8966381357439691E-2</v>
      </c>
      <c r="D53" s="13">
        <f>D50/D48</f>
        <v>8.0779832775116578E-2</v>
      </c>
      <c r="E53" s="13">
        <f>E50/E48</f>
        <v>6.9869984826650522E-2</v>
      </c>
      <c r="F53" s="13">
        <f>F50/F48</f>
        <v>7.5005161027517045E-2</v>
      </c>
    </row>
    <row r="54" spans="1:6">
      <c r="A54" s="31" t="s">
        <v>61</v>
      </c>
      <c r="B54" s="13">
        <f>B51/B48</f>
        <v>0.10195921972711564</v>
      </c>
      <c r="C54" s="13">
        <f>C51/C48</f>
        <v>0.15143406035709597</v>
      </c>
      <c r="D54" s="13">
        <f>D51/D48</f>
        <v>0.16638284236013859</v>
      </c>
      <c r="E54" s="13">
        <f>E51/E48</f>
        <v>0.11578112062479959</v>
      </c>
      <c r="F54" s="13">
        <f>F51/F48</f>
        <v>0.12381002809995222</v>
      </c>
    </row>
    <row r="55" spans="1:6">
      <c r="A55" s="32" t="s">
        <v>62</v>
      </c>
      <c r="B55" s="12">
        <v>21593497925.980999</v>
      </c>
      <c r="C55" s="12">
        <v>14936615371.192202</v>
      </c>
      <c r="D55" s="12">
        <v>3525056943.651</v>
      </c>
      <c r="E55" s="12">
        <v>15513121048.565201</v>
      </c>
      <c r="F55" s="12">
        <v>55568291289.389404</v>
      </c>
    </row>
    <row r="56" spans="1:6">
      <c r="A56" s="33" t="s">
        <v>63</v>
      </c>
      <c r="B56" s="19">
        <v>0.89804078027288436</v>
      </c>
      <c r="C56" s="19">
        <v>0.84856593964290394</v>
      </c>
      <c r="D56" s="19">
        <v>0.83361715763986144</v>
      </c>
      <c r="E56" s="19">
        <v>0.88421887937520049</v>
      </c>
      <c r="F56" s="19">
        <v>0.87618997190004777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05F29-B02F-4A88-AA7C-E03AE484C881}">
  <sheetPr>
    <tabColor theme="7" tint="0.79998168889431442"/>
  </sheetPr>
  <dimension ref="A1:H170"/>
  <sheetViews>
    <sheetView zoomScale="45" zoomScaleNormal="74" workbookViewId="0">
      <selection activeCell="A89" sqref="A89"/>
    </sheetView>
  </sheetViews>
  <sheetFormatPr defaultColWidth="9.140625" defaultRowHeight="23.45"/>
  <cols>
    <col min="1" max="1" width="95" style="34" customWidth="1"/>
    <col min="2" max="6" width="46.42578125" customWidth="1"/>
    <col min="8" max="8" width="18" bestFit="1" customWidth="1"/>
  </cols>
  <sheetData>
    <row r="1" spans="1:6" ht="28.5">
      <c r="A1" s="56" t="s">
        <v>68</v>
      </c>
    </row>
    <row r="3" spans="1:6" s="39" customFormat="1" ht="28.5">
      <c r="A3" s="39" t="s">
        <v>69</v>
      </c>
    </row>
    <row r="5" spans="1:6">
      <c r="A5" s="26" t="s">
        <v>30</v>
      </c>
      <c r="B5" s="5"/>
      <c r="C5" s="5"/>
      <c r="D5" s="5"/>
      <c r="E5" s="5"/>
      <c r="F5" s="5"/>
    </row>
    <row r="6" spans="1:6">
      <c r="A6" s="27"/>
      <c r="B6" s="11"/>
      <c r="C6" s="11"/>
      <c r="D6" s="11"/>
      <c r="E6" s="11"/>
      <c r="F6" s="11"/>
    </row>
    <row r="7" spans="1:6">
      <c r="A7" s="28" t="s">
        <v>49</v>
      </c>
      <c r="B7" s="14" t="s">
        <v>50</v>
      </c>
      <c r="C7" s="14" t="s">
        <v>51</v>
      </c>
      <c r="D7" s="14" t="s">
        <v>52</v>
      </c>
      <c r="E7" s="14" t="s">
        <v>53</v>
      </c>
      <c r="F7" s="14" t="s">
        <v>54</v>
      </c>
    </row>
    <row r="8" spans="1:6">
      <c r="A8" s="29" t="s">
        <v>55</v>
      </c>
      <c r="B8" s="18">
        <f>B11+B15</f>
        <v>5241389741.9391232</v>
      </c>
      <c r="C8" s="18">
        <f t="shared" ref="C8:F8" si="0">C11+C15</f>
        <v>3220027701.6897945</v>
      </c>
      <c r="D8" s="18">
        <f t="shared" si="0"/>
        <v>0</v>
      </c>
      <c r="E8" s="18">
        <f t="shared" si="0"/>
        <v>3248337121.5644588</v>
      </c>
      <c r="F8" s="18">
        <f t="shared" si="0"/>
        <v>11709754565.193377</v>
      </c>
    </row>
    <row r="9" spans="1:6">
      <c r="A9" s="30" t="s">
        <v>56</v>
      </c>
      <c r="B9" s="6">
        <v>66460938</v>
      </c>
      <c r="C9" s="6">
        <v>0</v>
      </c>
      <c r="D9" s="6">
        <v>0</v>
      </c>
      <c r="E9" s="6">
        <v>0</v>
      </c>
      <c r="F9" s="6">
        <v>66460938</v>
      </c>
    </row>
    <row r="10" spans="1:6">
      <c r="A10" s="30" t="s">
        <v>57</v>
      </c>
      <c r="B10" s="6">
        <v>550612424.73912311</v>
      </c>
      <c r="C10" s="6">
        <v>342610947.45979428</v>
      </c>
      <c r="D10" s="6">
        <v>0</v>
      </c>
      <c r="E10" s="6">
        <v>345623069.73445857</v>
      </c>
      <c r="F10" s="6">
        <v>1238846441.9333758</v>
      </c>
    </row>
    <row r="11" spans="1:6">
      <c r="A11" s="30" t="s">
        <v>58</v>
      </c>
      <c r="B11" s="6">
        <f>B9+B10</f>
        <v>617073362.73912311</v>
      </c>
      <c r="C11" s="6">
        <f t="shared" ref="C11:F11" si="1">C9+C10</f>
        <v>342610947.45979428</v>
      </c>
      <c r="D11" s="6">
        <f t="shared" si="1"/>
        <v>0</v>
      </c>
      <c r="E11" s="6">
        <f t="shared" si="1"/>
        <v>345623069.73445857</v>
      </c>
      <c r="F11" s="6">
        <f t="shared" si="1"/>
        <v>1305307379.9333758</v>
      </c>
    </row>
    <row r="12" spans="1:6">
      <c r="A12" s="31" t="s">
        <v>59</v>
      </c>
      <c r="B12" s="13">
        <f>B9/B8</f>
        <v>1.2680022145312147E-2</v>
      </c>
      <c r="C12" s="13">
        <f>C9/C8</f>
        <v>0</v>
      </c>
      <c r="D12" s="37" t="s">
        <v>70</v>
      </c>
      <c r="E12" s="13">
        <f>E9/E8</f>
        <v>0</v>
      </c>
      <c r="F12" s="13">
        <f t="shared" ref="F12" si="2">F9/F8</f>
        <v>5.6756900949531093E-3</v>
      </c>
    </row>
    <row r="13" spans="1:6">
      <c r="A13" s="31" t="s">
        <v>60</v>
      </c>
      <c r="B13" s="13">
        <f>B10/B8</f>
        <v>0.10505084564373886</v>
      </c>
      <c r="C13" s="13">
        <f>C10/C8</f>
        <v>0.10640000000000005</v>
      </c>
      <c r="D13" s="37" t="s">
        <v>65</v>
      </c>
      <c r="E13" s="13">
        <f>E10/E8</f>
        <v>0.10640000000000005</v>
      </c>
      <c r="F13" s="13">
        <f t="shared" ref="F13" si="3">F10/F8</f>
        <v>0.10579610657389704</v>
      </c>
    </row>
    <row r="14" spans="1:6">
      <c r="A14" s="31" t="s">
        <v>61</v>
      </c>
      <c r="B14" s="13">
        <f>B11/B8</f>
        <v>0.11773086778905101</v>
      </c>
      <c r="C14" s="13">
        <f>C11/C8</f>
        <v>0.10640000000000005</v>
      </c>
      <c r="D14" s="37" t="s">
        <v>65</v>
      </c>
      <c r="E14" s="13">
        <f>E11/E8</f>
        <v>0.10640000000000005</v>
      </c>
      <c r="F14" s="13">
        <f>F11/F8</f>
        <v>0.11147179666885015</v>
      </c>
    </row>
    <row r="15" spans="1:6">
      <c r="A15" s="32" t="s">
        <v>62</v>
      </c>
      <c r="B15" s="12">
        <v>4624316379.1999998</v>
      </c>
      <c r="C15" s="12">
        <v>2877416754.23</v>
      </c>
      <c r="D15" s="12">
        <v>0</v>
      </c>
      <c r="E15" s="12">
        <v>2902714051.8300004</v>
      </c>
      <c r="F15" s="12">
        <v>10404447185.26</v>
      </c>
    </row>
    <row r="16" spans="1:6">
      <c r="A16" s="33" t="s">
        <v>63</v>
      </c>
      <c r="B16" s="19">
        <f>B15/B8</f>
        <v>0.88226913221094894</v>
      </c>
      <c r="C16" s="19">
        <f>C15/C8</f>
        <v>0.89359999999999984</v>
      </c>
      <c r="D16" s="36" t="s">
        <v>65</v>
      </c>
      <c r="E16" s="19">
        <f>E15/E8</f>
        <v>0.89359999999999995</v>
      </c>
      <c r="F16" s="19">
        <f>F15/F8</f>
        <v>0.88852820333114979</v>
      </c>
    </row>
    <row r="19" spans="1:6">
      <c r="A19" s="26" t="s">
        <v>71</v>
      </c>
      <c r="B19" s="5"/>
      <c r="C19" s="5"/>
      <c r="D19" s="5"/>
      <c r="E19" s="5"/>
      <c r="F19" s="5"/>
    </row>
    <row r="20" spans="1:6">
      <c r="A20" s="27"/>
      <c r="B20" s="11"/>
      <c r="C20" s="11"/>
      <c r="D20" s="11"/>
      <c r="E20" s="11"/>
      <c r="F20" s="11"/>
    </row>
    <row r="21" spans="1:6">
      <c r="A21" s="28" t="s">
        <v>49</v>
      </c>
      <c r="B21" s="14" t="s">
        <v>50</v>
      </c>
      <c r="C21" s="14" t="s">
        <v>51</v>
      </c>
      <c r="D21" s="14" t="s">
        <v>52</v>
      </c>
      <c r="E21" s="14" t="s">
        <v>53</v>
      </c>
      <c r="F21" s="14" t="s">
        <v>54</v>
      </c>
    </row>
    <row r="22" spans="1:6">
      <c r="A22" s="29" t="s">
        <v>55</v>
      </c>
      <c r="B22" s="18">
        <f>B25+B29</f>
        <v>3358174125.1451945</v>
      </c>
      <c r="C22" s="18">
        <f t="shared" ref="C22:F22" si="4">C25+C29</f>
        <v>4083342926.5703411</v>
      </c>
      <c r="D22" s="18">
        <f t="shared" si="4"/>
        <v>1475717637.0525386</v>
      </c>
      <c r="E22" s="18">
        <f t="shared" si="4"/>
        <v>1744809809.9004471</v>
      </c>
      <c r="F22" s="18">
        <f t="shared" si="4"/>
        <v>10662044498.668522</v>
      </c>
    </row>
    <row r="23" spans="1:6">
      <c r="A23" s="30" t="s">
        <v>56</v>
      </c>
      <c r="B23" s="6">
        <v>0</v>
      </c>
      <c r="C23" s="6">
        <v>585635619.27254498</v>
      </c>
      <c r="D23" s="6">
        <v>0</v>
      </c>
      <c r="E23" s="6">
        <v>0</v>
      </c>
      <c r="F23" s="6">
        <v>585635619.27254498</v>
      </c>
    </row>
    <row r="24" spans="1:6">
      <c r="A24" s="30" t="s">
        <v>57</v>
      </c>
      <c r="B24" s="6">
        <v>380167957.1551947</v>
      </c>
      <c r="C24" s="6">
        <v>378115817.53779715</v>
      </c>
      <c r="D24" s="6">
        <v>162647732.99253875</v>
      </c>
      <c r="E24" s="6">
        <v>197419530.1104472</v>
      </c>
      <c r="F24" s="6">
        <v>1118351037.7959778</v>
      </c>
    </row>
    <row r="25" spans="1:6">
      <c r="A25" s="30" t="s">
        <v>58</v>
      </c>
      <c r="B25" s="6">
        <f>B23+B24</f>
        <v>380167957.1551947</v>
      </c>
      <c r="C25" s="6">
        <f t="shared" ref="C25" si="5">C23+C24</f>
        <v>963751436.81034207</v>
      </c>
      <c r="D25" s="6">
        <f t="shared" ref="D25" si="6">D23+D24</f>
        <v>162647732.99253875</v>
      </c>
      <c r="E25" s="6">
        <f t="shared" ref="E25" si="7">E23+E24</f>
        <v>197419530.1104472</v>
      </c>
      <c r="F25" s="6">
        <f t="shared" ref="F25" si="8">F23+F24</f>
        <v>1703986657.0685229</v>
      </c>
    </row>
    <row r="26" spans="1:6">
      <c r="A26" s="31" t="s">
        <v>59</v>
      </c>
      <c r="B26" s="13">
        <f>B23/B22</f>
        <v>0</v>
      </c>
      <c r="C26" s="13">
        <f t="shared" ref="C26:F26" si="9">C23/C22</f>
        <v>0.14342063103782196</v>
      </c>
      <c r="D26" s="13">
        <f>D23/D22</f>
        <v>0</v>
      </c>
      <c r="E26" s="13">
        <f t="shared" si="9"/>
        <v>0</v>
      </c>
      <c r="F26" s="13">
        <f t="shared" si="9"/>
        <v>5.4927140788586959E-2</v>
      </c>
    </row>
    <row r="27" spans="1:6">
      <c r="A27" s="31" t="s">
        <v>60</v>
      </c>
      <c r="B27" s="13">
        <f>B24/B22</f>
        <v>0.11320674360170579</v>
      </c>
      <c r="C27" s="13">
        <f t="shared" ref="C27:F27" si="10">C24/C22</f>
        <v>9.2599574499950738E-2</v>
      </c>
      <c r="D27" s="13">
        <f>D24/D22</f>
        <v>0.11021602568726917</v>
      </c>
      <c r="E27" s="13">
        <f t="shared" si="10"/>
        <v>0.11314673323719522</v>
      </c>
      <c r="F27" s="13">
        <f t="shared" si="10"/>
        <v>0.10489086196701183</v>
      </c>
    </row>
    <row r="28" spans="1:6">
      <c r="A28" s="31" t="s">
        <v>61</v>
      </c>
      <c r="B28" s="13">
        <f>B25/B22</f>
        <v>0.11320674360170579</v>
      </c>
      <c r="C28" s="13">
        <f>C25/C22</f>
        <v>0.23602020553777267</v>
      </c>
      <c r="D28" s="13">
        <f>D25/D22</f>
        <v>0.11021602568726917</v>
      </c>
      <c r="E28" s="13">
        <f>E25/E22</f>
        <v>0.11314673323719522</v>
      </c>
      <c r="F28" s="13">
        <f>F25/F22</f>
        <v>0.15981800275559882</v>
      </c>
    </row>
    <row r="29" spans="1:6">
      <c r="A29" s="32" t="s">
        <v>62</v>
      </c>
      <c r="B29" s="12">
        <v>2978006167.9899998</v>
      </c>
      <c r="C29" s="12">
        <v>3119591489.7599993</v>
      </c>
      <c r="D29" s="12">
        <v>1313069904.0599999</v>
      </c>
      <c r="E29" s="12">
        <v>1547390279.79</v>
      </c>
      <c r="F29" s="12">
        <v>8958057841.5999985</v>
      </c>
    </row>
    <row r="30" spans="1:6">
      <c r="A30" s="33" t="s">
        <v>63</v>
      </c>
      <c r="B30" s="19">
        <f>B29/B22</f>
        <v>0.88679325639829421</v>
      </c>
      <c r="C30" s="19">
        <f t="shared" ref="C30" si="11">C29/C22</f>
        <v>0.76397979446222741</v>
      </c>
      <c r="D30" s="19">
        <f t="shared" ref="D30" si="12">D29/D22</f>
        <v>0.88978397431273093</v>
      </c>
      <c r="E30" s="19">
        <f t="shared" ref="E30" si="13">E29/E22</f>
        <v>0.88685326676280485</v>
      </c>
      <c r="F30" s="19">
        <f t="shared" ref="F30" si="14">F29/F22</f>
        <v>0.84018199724440112</v>
      </c>
    </row>
    <row r="33" spans="1:8">
      <c r="A33" s="26" t="s">
        <v>72</v>
      </c>
      <c r="B33" s="5"/>
      <c r="C33" s="5"/>
      <c r="D33" s="5"/>
      <c r="E33" s="5"/>
      <c r="F33" s="5"/>
    </row>
    <row r="34" spans="1:8">
      <c r="A34" s="27"/>
      <c r="B34" s="11"/>
      <c r="C34" s="11"/>
      <c r="D34" s="11"/>
      <c r="E34" s="11"/>
      <c r="F34" s="11"/>
    </row>
    <row r="35" spans="1:8">
      <c r="A35" s="28" t="s">
        <v>49</v>
      </c>
      <c r="B35" s="14" t="s">
        <v>50</v>
      </c>
      <c r="C35" s="14" t="s">
        <v>51</v>
      </c>
      <c r="D35" s="14" t="s">
        <v>52</v>
      </c>
      <c r="E35" s="14" t="s">
        <v>53</v>
      </c>
      <c r="F35" s="14" t="s">
        <v>54</v>
      </c>
    </row>
    <row r="36" spans="1:8">
      <c r="A36" s="29" t="s">
        <v>55</v>
      </c>
      <c r="B36" s="18">
        <f>B39+B43</f>
        <v>1285329964.3777995</v>
      </c>
      <c r="C36" s="18">
        <f t="shared" ref="C36:F36" si="15">C39+C43</f>
        <v>717062503.22439456</v>
      </c>
      <c r="D36" s="18">
        <f t="shared" si="15"/>
        <v>258625172.41379312</v>
      </c>
      <c r="E36" s="18">
        <f t="shared" si="15"/>
        <v>717062503.22439456</v>
      </c>
      <c r="F36" s="18">
        <f t="shared" si="15"/>
        <v>2978080143.2403817</v>
      </c>
    </row>
    <row r="37" spans="1:8">
      <c r="A37" s="30" t="s">
        <v>56</v>
      </c>
      <c r="B37" s="6">
        <v>401273029.55665028</v>
      </c>
      <c r="C37" s="6">
        <v>401273029.55665028</v>
      </c>
      <c r="D37" s="6">
        <v>258625172.41379312</v>
      </c>
      <c r="E37" s="6">
        <v>401273029.55665028</v>
      </c>
      <c r="F37" s="6">
        <v>1462444261.083744</v>
      </c>
      <c r="H37" s="35"/>
    </row>
    <row r="38" spans="1:8">
      <c r="A38" s="30" t="s">
        <v>57</v>
      </c>
      <c r="B38" s="6">
        <v>36334740.021149248</v>
      </c>
      <c r="C38" s="6">
        <v>12978947.367744299</v>
      </c>
      <c r="D38" s="6">
        <v>0</v>
      </c>
      <c r="E38" s="6">
        <v>12978947.367744299</v>
      </c>
      <c r="F38" s="6">
        <v>62292634.756637849</v>
      </c>
    </row>
    <row r="39" spans="1:8">
      <c r="A39" s="30" t="s">
        <v>58</v>
      </c>
      <c r="B39" s="6">
        <f>B37+B38</f>
        <v>437607769.57779956</v>
      </c>
      <c r="C39" s="6">
        <f t="shared" ref="C39" si="16">C37+C38</f>
        <v>414251976.92439461</v>
      </c>
      <c r="D39" s="6">
        <f t="shared" ref="D39" si="17">D37+D38</f>
        <v>258625172.41379312</v>
      </c>
      <c r="E39" s="6">
        <f t="shared" ref="E39" si="18">E37+E38</f>
        <v>414251976.92439461</v>
      </c>
      <c r="F39" s="6">
        <f t="shared" ref="F39" si="19">F37+F38</f>
        <v>1524736895.8403819</v>
      </c>
    </row>
    <row r="40" spans="1:8">
      <c r="A40" s="31" t="s">
        <v>59</v>
      </c>
      <c r="B40" s="13">
        <f>B37/B36</f>
        <v>0.31219456534719309</v>
      </c>
      <c r="C40" s="13">
        <f t="shared" ref="C40:F40" si="20">C37/C36</f>
        <v>0.55960676754433158</v>
      </c>
      <c r="D40" s="13">
        <f t="shared" si="20"/>
        <v>1</v>
      </c>
      <c r="E40" s="13">
        <f t="shared" si="20"/>
        <v>0.55960676754433158</v>
      </c>
      <c r="F40" s="13">
        <f t="shared" si="20"/>
        <v>0.49106947789944011</v>
      </c>
    </row>
    <row r="41" spans="1:8">
      <c r="A41" s="31" t="s">
        <v>60</v>
      </c>
      <c r="B41" s="13">
        <f>B38/B36</f>
        <v>2.8268803364230377E-2</v>
      </c>
      <c r="C41" s="13">
        <f t="shared" ref="C41:F41" si="21">C38/C36</f>
        <v>1.8100161853927984E-2</v>
      </c>
      <c r="D41" s="13">
        <f t="shared" si="21"/>
        <v>0</v>
      </c>
      <c r="E41" s="13">
        <f t="shared" si="21"/>
        <v>1.8100161853927984E-2</v>
      </c>
      <c r="F41" s="13">
        <f t="shared" si="21"/>
        <v>2.0917044458333027E-2</v>
      </c>
    </row>
    <row r="42" spans="1:8">
      <c r="A42" s="31" t="s">
        <v>61</v>
      </c>
      <c r="B42" s="13">
        <f>B39/B36</f>
        <v>0.34046336871142346</v>
      </c>
      <c r="C42" s="13">
        <f>C39/C36</f>
        <v>0.57770692939825963</v>
      </c>
      <c r="D42" s="13">
        <f>D39/D36</f>
        <v>1</v>
      </c>
      <c r="E42" s="13">
        <f>E39/E36</f>
        <v>0.57770692939825963</v>
      </c>
      <c r="F42" s="13">
        <f>F39/F36</f>
        <v>0.51198652235777309</v>
      </c>
    </row>
    <row r="43" spans="1:8">
      <c r="A43" s="32" t="s">
        <v>62</v>
      </c>
      <c r="B43" s="12">
        <v>847722194.79999995</v>
      </c>
      <c r="C43" s="12">
        <v>302810526.30000001</v>
      </c>
      <c r="D43" s="12">
        <v>0</v>
      </c>
      <c r="E43" s="12">
        <v>302810526.30000001</v>
      </c>
      <c r="F43" s="12">
        <v>1453343247.3999999</v>
      </c>
    </row>
    <row r="44" spans="1:8">
      <c r="A44" s="33" t="s">
        <v>63</v>
      </c>
      <c r="B44" s="19">
        <f>B43/B36</f>
        <v>0.65953663128857654</v>
      </c>
      <c r="C44" s="19">
        <f t="shared" ref="C44" si="22">C43/C36</f>
        <v>0.42229307060174048</v>
      </c>
      <c r="D44" s="19">
        <f t="shared" ref="D44" si="23">D43/D36</f>
        <v>0</v>
      </c>
      <c r="E44" s="19">
        <f t="shared" ref="E44" si="24">E43/E36</f>
        <v>0.42229307060174048</v>
      </c>
      <c r="F44" s="19">
        <f t="shared" ref="F44" si="25">F43/F36</f>
        <v>0.48801347764222686</v>
      </c>
    </row>
    <row r="47" spans="1:8">
      <c r="A47" s="26" t="s">
        <v>73</v>
      </c>
      <c r="B47" s="5"/>
      <c r="C47" s="5"/>
      <c r="D47" s="5"/>
      <c r="E47" s="5"/>
      <c r="F47" s="5"/>
    </row>
    <row r="48" spans="1:8">
      <c r="A48" s="27"/>
      <c r="B48" s="11"/>
      <c r="C48" s="11"/>
      <c r="D48" s="11"/>
      <c r="E48" s="11"/>
      <c r="F48" s="11"/>
    </row>
    <row r="49" spans="1:6">
      <c r="A49" s="28" t="s">
        <v>49</v>
      </c>
      <c r="B49" s="14" t="s">
        <v>50</v>
      </c>
      <c r="C49" s="14" t="s">
        <v>51</v>
      </c>
      <c r="D49" s="14" t="s">
        <v>52</v>
      </c>
      <c r="E49" s="14" t="s">
        <v>53</v>
      </c>
      <c r="F49" s="14" t="s">
        <v>54</v>
      </c>
    </row>
    <row r="50" spans="1:6">
      <c r="A50" s="29" t="s">
        <v>55</v>
      </c>
      <c r="B50" s="18">
        <f>B53+B57</f>
        <v>385299757.39652526</v>
      </c>
      <c r="C50" s="18">
        <f t="shared" ref="C50:F50" si="26">C53+C57</f>
        <v>207637689.99744508</v>
      </c>
      <c r="D50" s="18">
        <f t="shared" si="26"/>
        <v>344122573.68421054</v>
      </c>
      <c r="E50" s="18">
        <f t="shared" si="26"/>
        <v>288094213.68165559</v>
      </c>
      <c r="F50" s="18">
        <f t="shared" si="26"/>
        <v>1225154234.7598364</v>
      </c>
    </row>
    <row r="51" spans="1:6">
      <c r="A51" s="30" t="s">
        <v>56</v>
      </c>
      <c r="B51" s="6"/>
      <c r="C51" s="6"/>
      <c r="D51" s="6"/>
      <c r="E51" s="6"/>
      <c r="F51" s="6"/>
    </row>
    <row r="52" spans="1:6">
      <c r="A52" s="30" t="s">
        <v>57</v>
      </c>
      <c r="B52" s="6">
        <v>83687107.30652526</v>
      </c>
      <c r="C52" s="6">
        <v>45098906.267445058</v>
      </c>
      <c r="D52" s="6">
        <v>74743423.004210517</v>
      </c>
      <c r="E52" s="6">
        <v>62574063.211655572</v>
      </c>
      <c r="F52" s="6">
        <v>266103499.78983641</v>
      </c>
    </row>
    <row r="53" spans="1:6">
      <c r="A53" s="30" t="s">
        <v>58</v>
      </c>
      <c r="B53" s="6">
        <f>B51+B52</f>
        <v>83687107.30652526</v>
      </c>
      <c r="C53" s="6">
        <f t="shared" ref="C53" si="27">C51+C52</f>
        <v>45098906.267445058</v>
      </c>
      <c r="D53" s="6">
        <f t="shared" ref="D53" si="28">D51+D52</f>
        <v>74743423.004210517</v>
      </c>
      <c r="E53" s="6">
        <f t="shared" ref="E53" si="29">E51+E52</f>
        <v>62574063.211655572</v>
      </c>
      <c r="F53" s="6">
        <f t="shared" ref="F53" si="30">F51+F52</f>
        <v>266103499.78983641</v>
      </c>
    </row>
    <row r="54" spans="1:6">
      <c r="A54" s="31" t="s">
        <v>59</v>
      </c>
      <c r="B54" s="13">
        <f>B51/B50</f>
        <v>0</v>
      </c>
      <c r="C54" s="13">
        <f t="shared" ref="C54:F54" si="31">C51/C50</f>
        <v>0</v>
      </c>
      <c r="D54" s="13">
        <f t="shared" si="31"/>
        <v>0</v>
      </c>
      <c r="E54" s="13">
        <f t="shared" si="31"/>
        <v>0</v>
      </c>
      <c r="F54" s="13">
        <f t="shared" si="31"/>
        <v>0</v>
      </c>
    </row>
    <row r="55" spans="1:6">
      <c r="A55" s="31" t="s">
        <v>60</v>
      </c>
      <c r="B55" s="13">
        <f>B52/B50</f>
        <v>0.21719999999999992</v>
      </c>
      <c r="C55" s="13">
        <f t="shared" ref="C55:F55" si="32">C52/C50</f>
        <v>0.21719999999999995</v>
      </c>
      <c r="D55" s="13">
        <f t="shared" si="32"/>
        <v>0.21719999999999998</v>
      </c>
      <c r="E55" s="13">
        <f t="shared" si="32"/>
        <v>0.21719999999999992</v>
      </c>
      <c r="F55" s="13">
        <f t="shared" si="32"/>
        <v>0.21719999999999995</v>
      </c>
    </row>
    <row r="56" spans="1:6">
      <c r="A56" s="31" t="s">
        <v>61</v>
      </c>
      <c r="B56" s="13">
        <f>B53/B50</f>
        <v>0.21719999999999992</v>
      </c>
      <c r="C56" s="13">
        <f>C53/C50</f>
        <v>0.21719999999999995</v>
      </c>
      <c r="D56" s="13">
        <f>D53/D50</f>
        <v>0.21719999999999998</v>
      </c>
      <c r="E56" s="13">
        <f>E53/E50</f>
        <v>0.21719999999999992</v>
      </c>
      <c r="F56" s="13">
        <f>F53/F50</f>
        <v>0.21719999999999995</v>
      </c>
    </row>
    <row r="57" spans="1:6">
      <c r="A57" s="32" t="s">
        <v>62</v>
      </c>
      <c r="B57" s="12">
        <v>301612650.09000003</v>
      </c>
      <c r="C57" s="12">
        <v>162538783.73000002</v>
      </c>
      <c r="D57" s="12">
        <v>269379150.68000001</v>
      </c>
      <c r="E57" s="12">
        <v>225520150.47</v>
      </c>
      <c r="F57" s="12">
        <v>959050734.97000003</v>
      </c>
    </row>
    <row r="58" spans="1:6">
      <c r="A58" s="33" t="s">
        <v>63</v>
      </c>
      <c r="B58" s="19">
        <f>B57/B50</f>
        <v>0.78280000000000016</v>
      </c>
      <c r="C58" s="19">
        <f t="shared" ref="C58" si="33">C57/C50</f>
        <v>0.78280000000000005</v>
      </c>
      <c r="D58" s="19">
        <f t="shared" ref="D58" si="34">D57/D50</f>
        <v>0.78279999999999994</v>
      </c>
      <c r="E58" s="19">
        <f t="shared" ref="E58" si="35">E57/E50</f>
        <v>0.78280000000000005</v>
      </c>
      <c r="F58" s="19">
        <f t="shared" ref="F58" si="36">F57/F50</f>
        <v>0.78280000000000005</v>
      </c>
    </row>
    <row r="61" spans="1:6">
      <c r="A61" s="26" t="s">
        <v>74</v>
      </c>
      <c r="B61" s="5"/>
      <c r="C61" s="5"/>
      <c r="D61" s="5"/>
      <c r="E61" s="5"/>
      <c r="F61" s="5"/>
    </row>
    <row r="62" spans="1:6">
      <c r="A62" s="27"/>
      <c r="B62" s="11"/>
      <c r="C62" s="11"/>
      <c r="D62" s="11"/>
      <c r="E62" s="11"/>
      <c r="F62" s="11"/>
    </row>
    <row r="63" spans="1:6">
      <c r="A63" s="28" t="s">
        <v>49</v>
      </c>
      <c r="B63" s="14" t="s">
        <v>50</v>
      </c>
      <c r="C63" s="14" t="s">
        <v>51</v>
      </c>
      <c r="D63" s="14" t="s">
        <v>52</v>
      </c>
      <c r="E63" s="14" t="s">
        <v>53</v>
      </c>
      <c r="F63" s="14" t="s">
        <v>54</v>
      </c>
    </row>
    <row r="64" spans="1:6">
      <c r="A64" s="29" t="s">
        <v>55</v>
      </c>
      <c r="B64" s="22" t="s">
        <v>65</v>
      </c>
      <c r="C64" s="22" t="s">
        <v>65</v>
      </c>
      <c r="D64" s="22" t="s">
        <v>65</v>
      </c>
      <c r="E64" s="22" t="s">
        <v>65</v>
      </c>
      <c r="F64" s="22" t="s">
        <v>65</v>
      </c>
    </row>
    <row r="65" spans="1:6">
      <c r="A65" s="30" t="s">
        <v>56</v>
      </c>
      <c r="B65" s="21" t="s">
        <v>75</v>
      </c>
      <c r="C65" s="21" t="s">
        <v>76</v>
      </c>
      <c r="D65" s="21" t="s">
        <v>76</v>
      </c>
      <c r="E65" s="21" t="s">
        <v>76</v>
      </c>
      <c r="F65" s="21" t="s">
        <v>76</v>
      </c>
    </row>
    <row r="66" spans="1:6">
      <c r="A66" s="30" t="s">
        <v>57</v>
      </c>
      <c r="B66" s="6">
        <v>327625738.76767915</v>
      </c>
      <c r="C66" s="6">
        <v>78740971.487470344</v>
      </c>
      <c r="D66" s="6">
        <v>163927601.72363552</v>
      </c>
      <c r="E66" s="6">
        <v>78740971.487470344</v>
      </c>
      <c r="F66" s="6">
        <v>649035283.46625531</v>
      </c>
    </row>
    <row r="67" spans="1:6">
      <c r="A67" s="30" t="s">
        <v>58</v>
      </c>
      <c r="B67" s="21" t="s">
        <v>65</v>
      </c>
      <c r="C67" s="21" t="s">
        <v>65</v>
      </c>
      <c r="D67" s="21" t="s">
        <v>65</v>
      </c>
      <c r="E67" s="21" t="s">
        <v>65</v>
      </c>
      <c r="F67" s="21" t="s">
        <v>65</v>
      </c>
    </row>
    <row r="68" spans="1:6">
      <c r="A68" s="31" t="s">
        <v>59</v>
      </c>
      <c r="B68" s="23" t="s">
        <v>65</v>
      </c>
      <c r="C68" s="23" t="s">
        <v>65</v>
      </c>
      <c r="D68" s="23" t="s">
        <v>65</v>
      </c>
      <c r="E68" s="23" t="s">
        <v>65</v>
      </c>
      <c r="F68" s="23" t="s">
        <v>65</v>
      </c>
    </row>
    <row r="69" spans="1:6">
      <c r="A69" s="31" t="s">
        <v>61</v>
      </c>
      <c r="B69" s="23" t="s">
        <v>65</v>
      </c>
      <c r="C69" s="23" t="s">
        <v>65</v>
      </c>
      <c r="D69" s="23" t="s">
        <v>65</v>
      </c>
      <c r="E69" s="23" t="s">
        <v>65</v>
      </c>
      <c r="F69" s="23" t="s">
        <v>65</v>
      </c>
    </row>
    <row r="70" spans="1:6">
      <c r="A70" s="32" t="s">
        <v>62</v>
      </c>
      <c r="B70" s="12">
        <v>1756507459.4999998</v>
      </c>
      <c r="C70" s="12">
        <v>422155793.69999999</v>
      </c>
      <c r="D70" s="12">
        <v>878868846.9000001</v>
      </c>
      <c r="E70" s="12">
        <v>422155793.69999999</v>
      </c>
      <c r="F70" s="12">
        <v>3479687893.7999997</v>
      </c>
    </row>
    <row r="71" spans="1:6">
      <c r="A71" s="33" t="s">
        <v>63</v>
      </c>
      <c r="B71" s="24" t="s">
        <v>65</v>
      </c>
      <c r="C71" s="24" t="s">
        <v>65</v>
      </c>
      <c r="D71" s="24" t="s">
        <v>65</v>
      </c>
      <c r="E71" s="24" t="s">
        <v>65</v>
      </c>
      <c r="F71" s="24" t="s">
        <v>65</v>
      </c>
    </row>
    <row r="74" spans="1:6">
      <c r="A74" s="26" t="s">
        <v>77</v>
      </c>
      <c r="B74" s="5"/>
      <c r="C74" s="5"/>
      <c r="D74" s="5"/>
      <c r="E74" s="5"/>
      <c r="F74" s="5"/>
    </row>
    <row r="75" spans="1:6">
      <c r="A75" s="27"/>
      <c r="B75" s="11"/>
      <c r="C75" s="11"/>
      <c r="D75" s="11"/>
      <c r="E75" s="11"/>
      <c r="F75" s="11"/>
    </row>
    <row r="76" spans="1:6">
      <c r="A76" s="28" t="s">
        <v>49</v>
      </c>
      <c r="B76" s="14" t="s">
        <v>50</v>
      </c>
      <c r="C76" s="14" t="s">
        <v>51</v>
      </c>
      <c r="D76" s="14" t="s">
        <v>52</v>
      </c>
      <c r="E76" s="14" t="s">
        <v>53</v>
      </c>
      <c r="F76" s="14" t="s">
        <v>54</v>
      </c>
    </row>
    <row r="77" spans="1:6">
      <c r="A77" s="29" t="s">
        <v>55</v>
      </c>
      <c r="B77" s="18">
        <f>B80+B84</f>
        <v>5900077509.068778</v>
      </c>
      <c r="C77" s="18">
        <f t="shared" ref="C77:F77" si="37">C80+C84</f>
        <v>5283982605.1111126</v>
      </c>
      <c r="D77" s="18">
        <f t="shared" si="37"/>
        <v>1094076986.6465554</v>
      </c>
      <c r="E77" s="18">
        <f t="shared" si="37"/>
        <v>2478389362.5111113</v>
      </c>
      <c r="F77" s="18">
        <f t="shared" si="37"/>
        <v>14756526463.337557</v>
      </c>
    </row>
    <row r="78" spans="1:6">
      <c r="A78" s="30" t="s">
        <v>56</v>
      </c>
      <c r="B78" s="6">
        <v>184430904.66666666</v>
      </c>
      <c r="C78" s="6">
        <v>288680904.66666669</v>
      </c>
      <c r="D78" s="6">
        <v>103358120</v>
      </c>
      <c r="E78" s="6">
        <v>404211928.66666669</v>
      </c>
      <c r="F78" s="6">
        <v>980681858</v>
      </c>
    </row>
    <row r="79" spans="1:6">
      <c r="A79" s="30" t="s">
        <v>57</v>
      </c>
      <c r="B79" s="6">
        <v>563167186.37111104</v>
      </c>
      <c r="C79" s="6">
        <v>499530170.04444426</v>
      </c>
      <c r="D79" s="6">
        <v>90674412.595555544</v>
      </c>
      <c r="E79" s="6">
        <v>207417743.38444439</v>
      </c>
      <c r="F79" s="6">
        <v>1360789512.3955553</v>
      </c>
    </row>
    <row r="80" spans="1:6">
      <c r="A80" s="30" t="s">
        <v>58</v>
      </c>
      <c r="B80" s="6">
        <f>B78+B79</f>
        <v>747598091.03777766</v>
      </c>
      <c r="C80" s="6">
        <f t="shared" ref="C80" si="38">C78+C79</f>
        <v>788211074.71111095</v>
      </c>
      <c r="D80" s="6">
        <f t="shared" ref="D80" si="39">D78+D79</f>
        <v>194032532.59555554</v>
      </c>
      <c r="E80" s="6">
        <f t="shared" ref="E80" si="40">E78+E79</f>
        <v>611629672.0511111</v>
      </c>
      <c r="F80" s="6">
        <f t="shared" ref="F80" si="41">F78+F79</f>
        <v>2341471370.3955555</v>
      </c>
    </row>
    <row r="81" spans="1:6">
      <c r="A81" s="31" t="s">
        <v>59</v>
      </c>
      <c r="B81" s="13">
        <f>B78/B77</f>
        <v>3.1259064712825406E-2</v>
      </c>
      <c r="C81" s="13">
        <f t="shared" ref="C81:F81" si="42">C78/C77</f>
        <v>5.4633204959348321E-2</v>
      </c>
      <c r="D81" s="13">
        <f t="shared" si="42"/>
        <v>9.447060971166385E-2</v>
      </c>
      <c r="E81" s="13">
        <f t="shared" si="42"/>
        <v>0.16309460280168325</v>
      </c>
      <c r="F81" s="13">
        <f t="shared" si="42"/>
        <v>6.6457500038135289E-2</v>
      </c>
    </row>
    <row r="82" spans="1:6">
      <c r="A82" s="31" t="s">
        <v>60</v>
      </c>
      <c r="B82" s="13">
        <f>B79/B77</f>
        <v>9.5450811536880453E-2</v>
      </c>
      <c r="C82" s="13">
        <f t="shared" ref="C82:F82" si="43">C79/C77</f>
        <v>9.4536679504065108E-2</v>
      </c>
      <c r="D82" s="13">
        <f t="shared" si="43"/>
        <v>8.2877543081754046E-2</v>
      </c>
      <c r="E82" s="13">
        <f t="shared" si="43"/>
        <v>8.3690539719831647E-2</v>
      </c>
      <c r="F82" s="13">
        <f t="shared" si="43"/>
        <v>9.2216113038283309E-2</v>
      </c>
    </row>
    <row r="83" spans="1:6">
      <c r="A83" s="31" t="s">
        <v>61</v>
      </c>
      <c r="B83" s="13">
        <f>B80/B77</f>
        <v>0.12670987624970587</v>
      </c>
      <c r="C83" s="13">
        <f>C80/C77</f>
        <v>0.14916988446341342</v>
      </c>
      <c r="D83" s="13">
        <f>D80/D77</f>
        <v>0.1773481527934179</v>
      </c>
      <c r="E83" s="13">
        <f>E80/E77</f>
        <v>0.24678514252151493</v>
      </c>
      <c r="F83" s="13">
        <f>F80/F77</f>
        <v>0.15867361307641861</v>
      </c>
    </row>
    <row r="84" spans="1:6">
      <c r="A84" s="32" t="s">
        <v>62</v>
      </c>
      <c r="B84" s="12">
        <v>5152479418.0310001</v>
      </c>
      <c r="C84" s="12">
        <v>4495771530.4000015</v>
      </c>
      <c r="D84" s="12">
        <v>900044454.051</v>
      </c>
      <c r="E84" s="12">
        <v>1866759690.46</v>
      </c>
      <c r="F84" s="12">
        <v>12415055092.942001</v>
      </c>
    </row>
    <row r="85" spans="1:6">
      <c r="A85" s="33" t="s">
        <v>63</v>
      </c>
      <c r="B85" s="19">
        <f>B84/B77</f>
        <v>0.87329012375029413</v>
      </c>
      <c r="C85" s="19">
        <f t="shared" ref="C85" si="44">C84/C77</f>
        <v>0.85083011553658661</v>
      </c>
      <c r="D85" s="19">
        <f t="shared" ref="D85" si="45">D84/D77</f>
        <v>0.82265184720658224</v>
      </c>
      <c r="E85" s="19">
        <f t="shared" ref="E85" si="46">E84/E77</f>
        <v>0.75321485747848504</v>
      </c>
      <c r="F85" s="19">
        <f t="shared" ref="F85" si="47">F84/F77</f>
        <v>0.84132638692358142</v>
      </c>
    </row>
    <row r="86" spans="1:6" ht="24" customHeight="1"/>
    <row r="88" spans="1:6" s="39" customFormat="1" ht="28.5">
      <c r="A88" s="39" t="s">
        <v>78</v>
      </c>
    </row>
    <row r="90" spans="1:6">
      <c r="A90" s="26" t="s">
        <v>79</v>
      </c>
      <c r="B90" s="5"/>
      <c r="C90" s="5"/>
      <c r="D90" s="5"/>
      <c r="E90" s="5"/>
      <c r="F90" s="5"/>
    </row>
    <row r="91" spans="1:6">
      <c r="A91" s="27"/>
      <c r="B91" s="11"/>
      <c r="C91" s="11"/>
      <c r="D91" s="11"/>
      <c r="E91" s="11"/>
      <c r="F91" s="11"/>
    </row>
    <row r="92" spans="1:6">
      <c r="A92" s="28" t="s">
        <v>49</v>
      </c>
      <c r="B92" s="14" t="s">
        <v>50</v>
      </c>
      <c r="C92" s="14" t="s">
        <v>51</v>
      </c>
      <c r="D92" s="14" t="s">
        <v>52</v>
      </c>
      <c r="E92" s="14" t="s">
        <v>53</v>
      </c>
      <c r="F92" s="14" t="s">
        <v>54</v>
      </c>
    </row>
    <row r="93" spans="1:6">
      <c r="A93" s="29" t="s">
        <v>55</v>
      </c>
      <c r="B93" s="18">
        <f>B96+B99</f>
        <v>2815664666.6366658</v>
      </c>
      <c r="C93" s="18">
        <f t="shared" ref="C93:F93" si="48">C96+C99</f>
        <v>2678571.4287147587</v>
      </c>
      <c r="D93" s="18">
        <f t="shared" si="48"/>
        <v>0</v>
      </c>
      <c r="E93" s="18">
        <f t="shared" si="48"/>
        <v>2835247999.9699993</v>
      </c>
      <c r="F93" s="18">
        <f t="shared" si="48"/>
        <v>5653591238.0353794</v>
      </c>
    </row>
    <row r="94" spans="1:6">
      <c r="A94" s="30" t="s">
        <v>56</v>
      </c>
      <c r="B94" s="6">
        <v>0</v>
      </c>
      <c r="C94" s="6">
        <v>0</v>
      </c>
      <c r="D94" s="6">
        <v>0</v>
      </c>
      <c r="E94" s="6">
        <v>0</v>
      </c>
      <c r="F94" s="6">
        <v>0</v>
      </c>
    </row>
    <row r="95" spans="1:6">
      <c r="A95" s="30" t="s">
        <v>57</v>
      </c>
      <c r="B95" s="6">
        <v>82481066.666666642</v>
      </c>
      <c r="C95" s="6">
        <v>8839.2857147586219</v>
      </c>
      <c r="D95" s="6">
        <v>0</v>
      </c>
      <c r="E95" s="6">
        <v>83922399.999999985</v>
      </c>
      <c r="F95" s="6">
        <v>166412305.95238137</v>
      </c>
    </row>
    <row r="96" spans="1:6">
      <c r="A96" s="30" t="s">
        <v>58</v>
      </c>
      <c r="B96" s="6">
        <f>B94+B95</f>
        <v>82481066.666666642</v>
      </c>
      <c r="C96" s="6">
        <f t="shared" ref="C96" si="49">C94+C95</f>
        <v>8839.2857147586219</v>
      </c>
      <c r="D96" s="6">
        <f t="shared" ref="D96" si="50">D94+D95</f>
        <v>0</v>
      </c>
      <c r="E96" s="6">
        <f t="shared" ref="E96" si="51">E94+E95</f>
        <v>83922399.999999985</v>
      </c>
      <c r="F96" s="6">
        <f t="shared" ref="F96" si="52">F94+F95</f>
        <v>166412305.95238137</v>
      </c>
    </row>
    <row r="97" spans="1:6">
      <c r="A97" s="31" t="s">
        <v>59</v>
      </c>
      <c r="B97" s="13">
        <f>B94/B93</f>
        <v>0</v>
      </c>
      <c r="C97" s="13">
        <f t="shared" ref="C97:F97" si="53">C94/C93</f>
        <v>0</v>
      </c>
      <c r="D97" s="37" t="s">
        <v>65</v>
      </c>
      <c r="E97" s="13">
        <f t="shared" si="53"/>
        <v>0</v>
      </c>
      <c r="F97" s="13">
        <f t="shared" si="53"/>
        <v>0</v>
      </c>
    </row>
    <row r="98" spans="1:6">
      <c r="A98" s="31" t="s">
        <v>61</v>
      </c>
      <c r="B98" s="13">
        <f>B96/B93</f>
        <v>2.9293639844261334E-2</v>
      </c>
      <c r="C98" s="13">
        <f t="shared" ref="C98:F98" si="54">C96/C93</f>
        <v>3.2999999999999696E-3</v>
      </c>
      <c r="D98" s="37" t="s">
        <v>65</v>
      </c>
      <c r="E98" s="13">
        <f t="shared" si="54"/>
        <v>2.959966817748853E-2</v>
      </c>
      <c r="F98" s="13">
        <f t="shared" si="54"/>
        <v>2.9434796211091054E-2</v>
      </c>
    </row>
    <row r="99" spans="1:6">
      <c r="A99" s="32" t="s">
        <v>62</v>
      </c>
      <c r="B99" s="12">
        <v>2733183599.9699993</v>
      </c>
      <c r="C99" s="12">
        <v>2669732.1430000002</v>
      </c>
      <c r="D99" s="12">
        <v>0</v>
      </c>
      <c r="E99" s="12">
        <v>2751325599.9699993</v>
      </c>
      <c r="F99" s="12">
        <v>5487178932.0829983</v>
      </c>
    </row>
    <row r="100" spans="1:6">
      <c r="A100" s="33" t="s">
        <v>63</v>
      </c>
      <c r="B100" s="19">
        <f>B99/B93</f>
        <v>0.97070636015573875</v>
      </c>
      <c r="C100" s="19">
        <f t="shared" ref="C100" si="55">C99/C93</f>
        <v>0.99670000000000003</v>
      </c>
      <c r="D100" s="24" t="s">
        <v>65</v>
      </c>
      <c r="E100" s="19">
        <f t="shared" ref="E100" si="56">E99/E93</f>
        <v>0.97040033182251151</v>
      </c>
      <c r="F100" s="19">
        <f t="shared" ref="F100" si="57">F99/F93</f>
        <v>0.97056520378890898</v>
      </c>
    </row>
    <row r="103" spans="1:6">
      <c r="A103" s="26" t="s">
        <v>80</v>
      </c>
      <c r="B103" s="5"/>
      <c r="C103" s="5"/>
      <c r="D103" s="5"/>
      <c r="E103" s="5"/>
      <c r="F103" s="5"/>
    </row>
    <row r="104" spans="1:6">
      <c r="A104" s="27"/>
      <c r="B104" s="11"/>
      <c r="C104" s="11"/>
      <c r="D104" s="11"/>
      <c r="E104" s="11"/>
      <c r="F104" s="11"/>
    </row>
    <row r="105" spans="1:6">
      <c r="A105" s="28" t="s">
        <v>49</v>
      </c>
      <c r="B105" s="14" t="s">
        <v>50</v>
      </c>
      <c r="C105" s="14" t="s">
        <v>51</v>
      </c>
      <c r="D105" s="14" t="s">
        <v>52</v>
      </c>
      <c r="E105" s="14" t="s">
        <v>53</v>
      </c>
      <c r="F105" s="14" t="s">
        <v>54</v>
      </c>
    </row>
    <row r="106" spans="1:6">
      <c r="A106" s="29" t="s">
        <v>55</v>
      </c>
      <c r="B106" s="18">
        <f>B109+B112</f>
        <v>321968551.21317154</v>
      </c>
      <c r="C106" s="18">
        <f t="shared" ref="C106:F106" si="58">C109+C112</f>
        <v>86624366.409228757</v>
      </c>
      <c r="D106" s="18">
        <f t="shared" si="58"/>
        <v>0</v>
      </c>
      <c r="E106" s="18">
        <f t="shared" si="58"/>
        <v>2928601346.5121307</v>
      </c>
      <c r="F106" s="18">
        <f t="shared" si="58"/>
        <v>3337194264.1345305</v>
      </c>
    </row>
    <row r="107" spans="1:6">
      <c r="A107" s="30" t="s">
        <v>56</v>
      </c>
      <c r="B107" s="6">
        <v>0</v>
      </c>
      <c r="C107" s="6">
        <v>0</v>
      </c>
      <c r="D107" s="6">
        <v>0</v>
      </c>
      <c r="E107" s="6">
        <v>0</v>
      </c>
      <c r="F107" s="6">
        <v>0</v>
      </c>
    </row>
    <row r="108" spans="1:6">
      <c r="A108" s="30" t="s">
        <v>57</v>
      </c>
      <c r="B108" s="6">
        <v>24727184.733171571</v>
      </c>
      <c r="C108" s="6">
        <v>6652751.3402287671</v>
      </c>
      <c r="D108" s="6">
        <v>0</v>
      </c>
      <c r="E108" s="6">
        <v>224916583.41213161</v>
      </c>
      <c r="F108" s="6">
        <v>256296519.48553199</v>
      </c>
    </row>
    <row r="109" spans="1:6">
      <c r="A109" s="30" t="s">
        <v>58</v>
      </c>
      <c r="B109" s="6">
        <f>B107+B108</f>
        <v>24727184.733171571</v>
      </c>
      <c r="C109" s="6">
        <f t="shared" ref="C109" si="59">C107+C108</f>
        <v>6652751.3402287671</v>
      </c>
      <c r="D109" s="6">
        <f t="shared" ref="D109" si="60">D107+D108</f>
        <v>0</v>
      </c>
      <c r="E109" s="6">
        <f t="shared" ref="E109" si="61">E107+E108</f>
        <v>224916583.41213161</v>
      </c>
      <c r="F109" s="6">
        <f t="shared" ref="F109" si="62">F107+F108</f>
        <v>256296519.48553199</v>
      </c>
    </row>
    <row r="110" spans="1:6">
      <c r="A110" s="31" t="s">
        <v>59</v>
      </c>
      <c r="B110" s="13">
        <f>B107/B106</f>
        <v>0</v>
      </c>
      <c r="C110" s="13">
        <f t="shared" ref="C110" si="63">C107/C106</f>
        <v>0</v>
      </c>
      <c r="D110" s="37" t="s">
        <v>65</v>
      </c>
      <c r="E110" s="13">
        <f t="shared" ref="E110:F110" si="64">E107/E106</f>
        <v>0</v>
      </c>
      <c r="F110" s="13">
        <f t="shared" si="64"/>
        <v>0</v>
      </c>
    </row>
    <row r="111" spans="1:6">
      <c r="A111" s="31" t="s">
        <v>61</v>
      </c>
      <c r="B111" s="13">
        <f>B109/B106</f>
        <v>7.6799999999999993E-2</v>
      </c>
      <c r="C111" s="13">
        <f t="shared" ref="C111" si="65">C109/C106</f>
        <v>7.6799999999999979E-2</v>
      </c>
      <c r="D111" s="37" t="s">
        <v>65</v>
      </c>
      <c r="E111" s="13">
        <f t="shared" ref="E111:F111" si="66">E109/E106</f>
        <v>7.6799999999999993E-2</v>
      </c>
      <c r="F111" s="13">
        <f t="shared" si="66"/>
        <v>7.6800000000000007E-2</v>
      </c>
    </row>
    <row r="112" spans="1:6">
      <c r="A112" s="32" t="s">
        <v>62</v>
      </c>
      <c r="B112" s="12">
        <v>297241366.47999996</v>
      </c>
      <c r="C112" s="12">
        <v>79971615.068999991</v>
      </c>
      <c r="D112" s="12">
        <v>0</v>
      </c>
      <c r="E112" s="12">
        <v>2703684763.099999</v>
      </c>
      <c r="F112" s="12">
        <v>3080897744.6489987</v>
      </c>
    </row>
    <row r="113" spans="1:6">
      <c r="A113" s="33" t="s">
        <v>63</v>
      </c>
      <c r="B113" s="19">
        <f>B112/B106</f>
        <v>0.92320000000000002</v>
      </c>
      <c r="C113" s="19">
        <f t="shared" ref="C113" si="67">C112/C106</f>
        <v>0.92320000000000002</v>
      </c>
      <c r="D113" s="24" t="s">
        <v>65</v>
      </c>
      <c r="E113" s="19">
        <f t="shared" ref="E113" si="68">E112/E106</f>
        <v>0.92319999999999991</v>
      </c>
      <c r="F113" s="19">
        <f t="shared" ref="F113" si="69">F112/F106</f>
        <v>0.92320000000000002</v>
      </c>
    </row>
    <row r="116" spans="1:6" s="39" customFormat="1" ht="28.5">
      <c r="A116" s="39" t="s">
        <v>81</v>
      </c>
    </row>
    <row r="118" spans="1:6">
      <c r="A118" s="26" t="s">
        <v>82</v>
      </c>
      <c r="B118" s="5"/>
      <c r="C118" s="5"/>
      <c r="D118" s="5"/>
      <c r="E118" s="5"/>
      <c r="F118" s="5"/>
    </row>
    <row r="119" spans="1:6">
      <c r="A119" s="27"/>
      <c r="B119" s="11"/>
      <c r="C119" s="11"/>
      <c r="D119" s="11"/>
      <c r="E119" s="11"/>
      <c r="F119" s="11"/>
    </row>
    <row r="120" spans="1:6">
      <c r="A120" s="28" t="s">
        <v>49</v>
      </c>
      <c r="B120" s="14" t="s">
        <v>50</v>
      </c>
      <c r="C120" s="14" t="s">
        <v>51</v>
      </c>
      <c r="D120" s="14" t="s">
        <v>52</v>
      </c>
      <c r="E120" s="14" t="s">
        <v>53</v>
      </c>
      <c r="F120" s="14" t="s">
        <v>54</v>
      </c>
    </row>
    <row r="121" spans="1:6">
      <c r="A121" s="29" t="s">
        <v>55</v>
      </c>
      <c r="B121" s="18">
        <f>B124+B127</f>
        <v>141068976.33333334</v>
      </c>
      <c r="C121" s="18">
        <f t="shared" ref="C121:F121" si="70">C124+C127</f>
        <v>56121778.191111848</v>
      </c>
      <c r="D121" s="18">
        <f t="shared" si="70"/>
        <v>0</v>
      </c>
      <c r="E121" s="18">
        <f t="shared" si="70"/>
        <v>628237020.44244516</v>
      </c>
      <c r="F121" s="18">
        <f t="shared" si="70"/>
        <v>825427774.96689034</v>
      </c>
    </row>
    <row r="122" spans="1:6">
      <c r="A122" s="30" t="s">
        <v>56</v>
      </c>
      <c r="B122" s="6">
        <v>0</v>
      </c>
      <c r="C122" s="6">
        <v>0</v>
      </c>
      <c r="D122" s="6">
        <v>0</v>
      </c>
      <c r="E122" s="6">
        <v>0</v>
      </c>
      <c r="F122" s="6">
        <v>0</v>
      </c>
    </row>
    <row r="123" spans="1:6">
      <c r="A123" s="30" t="s">
        <v>57</v>
      </c>
      <c r="B123" s="6">
        <v>14106897.633333329</v>
      </c>
      <c r="C123" s="6">
        <v>41641600.903911851</v>
      </c>
      <c r="D123" s="6">
        <v>0</v>
      </c>
      <c r="E123" s="6">
        <v>73307112.737245172</v>
      </c>
      <c r="F123" s="6">
        <v>129055611.27449036</v>
      </c>
    </row>
    <row r="124" spans="1:6">
      <c r="A124" s="30" t="s">
        <v>58</v>
      </c>
      <c r="B124" s="6">
        <f>B122+B123</f>
        <v>14106897.633333329</v>
      </c>
      <c r="C124" s="6">
        <f t="shared" ref="C124" si="71">C122+C123</f>
        <v>41641600.903911851</v>
      </c>
      <c r="D124" s="6">
        <f t="shared" ref="D124" si="72">D122+D123</f>
        <v>0</v>
      </c>
      <c r="E124" s="6">
        <f t="shared" ref="E124" si="73">E122+E123</f>
        <v>73307112.737245172</v>
      </c>
      <c r="F124" s="6">
        <f t="shared" ref="F124" si="74">F122+F123</f>
        <v>129055611.27449036</v>
      </c>
    </row>
    <row r="125" spans="1:6">
      <c r="A125" s="31" t="s">
        <v>59</v>
      </c>
      <c r="B125" s="13">
        <f>B122/B121</f>
        <v>0</v>
      </c>
      <c r="C125" s="13">
        <f t="shared" ref="C125:F125" si="75">C122/C121</f>
        <v>0</v>
      </c>
      <c r="D125" s="37" t="s">
        <v>65</v>
      </c>
      <c r="E125" s="13">
        <f t="shared" si="75"/>
        <v>0</v>
      </c>
      <c r="F125" s="13">
        <f t="shared" si="75"/>
        <v>0</v>
      </c>
    </row>
    <row r="126" spans="1:6">
      <c r="A126" s="31" t="s">
        <v>61</v>
      </c>
      <c r="B126" s="13">
        <f>B124/B121</f>
        <v>9.9999999999999964E-2</v>
      </c>
      <c r="C126" s="13">
        <f t="shared" ref="C126:F126" si="76">C124/C121</f>
        <v>0.74198648450000004</v>
      </c>
      <c r="D126" s="37" t="s">
        <v>65</v>
      </c>
      <c r="E126" s="13">
        <f t="shared" si="76"/>
        <v>0.11668703109157362</v>
      </c>
      <c r="F126" s="13">
        <f t="shared" si="76"/>
        <v>0.15634997414482091</v>
      </c>
    </row>
    <row r="127" spans="1:6">
      <c r="A127" s="32" t="s">
        <v>62</v>
      </c>
      <c r="B127" s="12">
        <v>126962078.7</v>
      </c>
      <c r="C127" s="12">
        <v>14480177.2872</v>
      </c>
      <c r="D127" s="12">
        <v>0</v>
      </c>
      <c r="E127" s="12">
        <v>554929907.70519996</v>
      </c>
      <c r="F127" s="12">
        <v>696372163.69239998</v>
      </c>
    </row>
    <row r="128" spans="1:6">
      <c r="A128" s="33" t="s">
        <v>63</v>
      </c>
      <c r="B128" s="19">
        <f>B127/B121</f>
        <v>0.89999999999999991</v>
      </c>
      <c r="C128" s="19">
        <f t="shared" ref="C128" si="77">C127/C121</f>
        <v>0.25801351550000001</v>
      </c>
      <c r="D128" s="24" t="s">
        <v>65</v>
      </c>
      <c r="E128" s="19">
        <f t="shared" ref="E128" si="78">E127/E121</f>
        <v>0.88331296890842637</v>
      </c>
      <c r="F128" s="19">
        <f t="shared" ref="F128" si="79">F127/F121</f>
        <v>0.84365002585517912</v>
      </c>
    </row>
    <row r="131" spans="1:6">
      <c r="A131" s="26" t="s">
        <v>83</v>
      </c>
      <c r="B131" s="5"/>
      <c r="C131" s="5"/>
      <c r="D131" s="5"/>
      <c r="E131" s="5"/>
      <c r="F131" s="5"/>
    </row>
    <row r="132" spans="1:6">
      <c r="A132" s="27"/>
      <c r="B132" s="11"/>
      <c r="C132" s="11"/>
      <c r="D132" s="11"/>
      <c r="E132" s="11"/>
      <c r="F132" s="11"/>
    </row>
    <row r="133" spans="1:6">
      <c r="A133" s="28" t="s">
        <v>49</v>
      </c>
      <c r="B133" s="14" t="s">
        <v>50</v>
      </c>
      <c r="C133" s="14" t="s">
        <v>51</v>
      </c>
      <c r="D133" s="14" t="s">
        <v>52</v>
      </c>
      <c r="E133" s="14" t="s">
        <v>53</v>
      </c>
      <c r="F133" s="14" t="s">
        <v>54</v>
      </c>
    </row>
    <row r="134" spans="1:6">
      <c r="A134" s="29" t="s">
        <v>55</v>
      </c>
      <c r="B134" s="18">
        <f>B137+B140</f>
        <v>1011282384.5938321</v>
      </c>
      <c r="C134" s="18">
        <f t="shared" ref="C134:F134" si="80">C137+C140</f>
        <v>538999999.9885751</v>
      </c>
      <c r="D134" s="18">
        <f t="shared" si="80"/>
        <v>94615384.607433274</v>
      </c>
      <c r="E134" s="18">
        <f t="shared" si="80"/>
        <v>0</v>
      </c>
      <c r="F134" s="18">
        <f t="shared" si="80"/>
        <v>1644897769.1898406</v>
      </c>
    </row>
    <row r="135" spans="1:6">
      <c r="A135" s="30" t="s">
        <v>56</v>
      </c>
      <c r="B135" s="6">
        <v>0</v>
      </c>
      <c r="C135" s="6">
        <v>0</v>
      </c>
      <c r="D135" s="6">
        <v>0</v>
      </c>
      <c r="E135" s="6">
        <v>0</v>
      </c>
      <c r="F135" s="6">
        <v>0</v>
      </c>
    </row>
    <row r="136" spans="1:6">
      <c r="A136" s="30" t="s">
        <v>57</v>
      </c>
      <c r="B136" s="6">
        <v>44460536.063832298</v>
      </c>
      <c r="C136" s="6">
        <v>43631284.888575166</v>
      </c>
      <c r="D136" s="6">
        <v>7658981.0774332713</v>
      </c>
      <c r="E136" s="6">
        <v>0</v>
      </c>
      <c r="F136" s="6">
        <v>95750802.029840723</v>
      </c>
    </row>
    <row r="137" spans="1:6">
      <c r="A137" s="30" t="s">
        <v>58</v>
      </c>
      <c r="B137" s="6">
        <f>B135+B136</f>
        <v>44460536.063832298</v>
      </c>
      <c r="C137" s="6">
        <f t="shared" ref="C137" si="81">C135+C136</f>
        <v>43631284.888575166</v>
      </c>
      <c r="D137" s="6">
        <f t="shared" ref="D137" si="82">D135+D136</f>
        <v>7658981.0774332713</v>
      </c>
      <c r="E137" s="6">
        <f t="shared" ref="E137" si="83">E135+E136</f>
        <v>0</v>
      </c>
      <c r="F137" s="6">
        <f t="shared" ref="F137" si="84">F135+F136</f>
        <v>95750802.029840723</v>
      </c>
    </row>
    <row r="138" spans="1:6">
      <c r="A138" s="31" t="s">
        <v>59</v>
      </c>
      <c r="B138" s="13">
        <f>B135/B134</f>
        <v>0</v>
      </c>
      <c r="C138" s="13">
        <f t="shared" ref="C138:F138" si="85">C135/C134</f>
        <v>0</v>
      </c>
      <c r="D138" s="13">
        <f t="shared" si="85"/>
        <v>0</v>
      </c>
      <c r="E138" s="37" t="s">
        <v>65</v>
      </c>
      <c r="F138" s="13">
        <f t="shared" si="85"/>
        <v>0</v>
      </c>
    </row>
    <row r="139" spans="1:6">
      <c r="A139" s="31" t="s">
        <v>61</v>
      </c>
      <c r="B139" s="13">
        <f>B137/B134</f>
        <v>4.3964511536200908E-2</v>
      </c>
      <c r="C139" s="13">
        <f t="shared" ref="C139:F139" si="86">C137/C134</f>
        <v>8.0948580499999992E-2</v>
      </c>
      <c r="D139" s="13">
        <f t="shared" si="86"/>
        <v>8.0948580499999978E-2</v>
      </c>
      <c r="E139" s="37" t="s">
        <v>65</v>
      </c>
      <c r="F139" s="13">
        <f t="shared" si="86"/>
        <v>5.8210792076762767E-2</v>
      </c>
    </row>
    <row r="140" spans="1:6">
      <c r="A140" s="32" t="s">
        <v>62</v>
      </c>
      <c r="B140" s="12">
        <v>966821848.52999985</v>
      </c>
      <c r="C140" s="12">
        <v>495368715.09999996</v>
      </c>
      <c r="D140" s="12">
        <v>86956403.530000001</v>
      </c>
      <c r="E140" s="12">
        <v>0</v>
      </c>
      <c r="F140" s="12">
        <v>1549146967.1599998</v>
      </c>
    </row>
    <row r="141" spans="1:6">
      <c r="A141" s="33" t="s">
        <v>63</v>
      </c>
      <c r="B141" s="19">
        <f>B140/B134</f>
        <v>0.95603548846379915</v>
      </c>
      <c r="C141" s="19">
        <f t="shared" ref="C141" si="87">C140/C134</f>
        <v>0.91905141950000002</v>
      </c>
      <c r="D141" s="19">
        <f t="shared" ref="D141" si="88">D140/D134</f>
        <v>0.91905141950000002</v>
      </c>
      <c r="E141" s="24" t="s">
        <v>65</v>
      </c>
      <c r="F141" s="19">
        <f t="shared" ref="F141" si="89">F140/F134</f>
        <v>0.94178920792323728</v>
      </c>
    </row>
    <row r="144" spans="1:6">
      <c r="A144" s="26" t="s">
        <v>37</v>
      </c>
      <c r="B144" s="5"/>
      <c r="C144" s="5"/>
      <c r="D144" s="5"/>
      <c r="E144" s="5"/>
      <c r="F144" s="5"/>
    </row>
    <row r="145" spans="1:6">
      <c r="A145" s="27"/>
      <c r="B145" s="11"/>
      <c r="C145" s="11"/>
      <c r="D145" s="11"/>
      <c r="E145" s="11"/>
      <c r="F145" s="11"/>
    </row>
    <row r="146" spans="1:6">
      <c r="A146" s="28" t="s">
        <v>49</v>
      </c>
      <c r="B146" s="14" t="s">
        <v>50</v>
      </c>
      <c r="C146" s="14" t="s">
        <v>51</v>
      </c>
      <c r="D146" s="14" t="s">
        <v>52</v>
      </c>
      <c r="E146" s="14" t="s">
        <v>53</v>
      </c>
      <c r="F146" s="14" t="s">
        <v>54</v>
      </c>
    </row>
    <row r="147" spans="1:6">
      <c r="A147" s="29" t="s">
        <v>55</v>
      </c>
      <c r="B147" s="18">
        <f>B150+B153</f>
        <v>0</v>
      </c>
      <c r="C147" s="18">
        <f t="shared" ref="C147:F147" si="90">C150+C153</f>
        <v>0</v>
      </c>
      <c r="D147" s="18">
        <f t="shared" si="90"/>
        <v>0</v>
      </c>
      <c r="E147" s="18">
        <f t="shared" si="90"/>
        <v>0</v>
      </c>
      <c r="F147" s="18">
        <f t="shared" si="90"/>
        <v>0</v>
      </c>
    </row>
    <row r="148" spans="1:6">
      <c r="A148" s="30" t="s">
        <v>56</v>
      </c>
      <c r="B148" s="6">
        <v>0</v>
      </c>
      <c r="C148" s="6">
        <v>0</v>
      </c>
      <c r="D148" s="6">
        <v>0</v>
      </c>
      <c r="E148" s="6">
        <v>0</v>
      </c>
      <c r="F148" s="6">
        <v>0</v>
      </c>
    </row>
    <row r="149" spans="1:6">
      <c r="A149" s="30" t="s">
        <v>57</v>
      </c>
      <c r="B149" s="6">
        <v>0</v>
      </c>
      <c r="C149" s="6">
        <v>0</v>
      </c>
      <c r="D149" s="6">
        <v>0</v>
      </c>
      <c r="E149" s="6">
        <v>0</v>
      </c>
      <c r="F149" s="6">
        <v>0</v>
      </c>
    </row>
    <row r="150" spans="1:6">
      <c r="A150" s="30" t="s">
        <v>58</v>
      </c>
      <c r="B150" s="6">
        <f>B148+B149</f>
        <v>0</v>
      </c>
      <c r="C150" s="6">
        <f t="shared" ref="C150" si="91">C148+C149</f>
        <v>0</v>
      </c>
      <c r="D150" s="6">
        <f t="shared" ref="D150" si="92">D148+D149</f>
        <v>0</v>
      </c>
      <c r="E150" s="6">
        <f t="shared" ref="E150" si="93">E148+E149</f>
        <v>0</v>
      </c>
      <c r="F150" s="6">
        <f t="shared" ref="F150" si="94">F148+F149</f>
        <v>0</v>
      </c>
    </row>
    <row r="151" spans="1:6">
      <c r="A151" s="31" t="s">
        <v>59</v>
      </c>
      <c r="B151" s="37" t="s">
        <v>65</v>
      </c>
      <c r="C151" s="37" t="s">
        <v>65</v>
      </c>
      <c r="D151" s="37" t="s">
        <v>65</v>
      </c>
      <c r="E151" s="37" t="s">
        <v>65</v>
      </c>
      <c r="F151" s="37" t="s">
        <v>65</v>
      </c>
    </row>
    <row r="152" spans="1:6">
      <c r="A152" s="31" t="s">
        <v>61</v>
      </c>
      <c r="B152" s="37" t="s">
        <v>65</v>
      </c>
      <c r="C152" s="37" t="s">
        <v>65</v>
      </c>
      <c r="D152" s="37" t="s">
        <v>65</v>
      </c>
      <c r="E152" s="37" t="s">
        <v>65</v>
      </c>
      <c r="F152" s="37" t="s">
        <v>65</v>
      </c>
    </row>
    <row r="153" spans="1:6">
      <c r="A153" s="32" t="s">
        <v>62</v>
      </c>
      <c r="B153" s="12">
        <v>0</v>
      </c>
      <c r="C153" s="12">
        <v>0</v>
      </c>
      <c r="D153" s="12">
        <v>0</v>
      </c>
      <c r="E153" s="12">
        <v>0</v>
      </c>
      <c r="F153" s="12">
        <v>0</v>
      </c>
    </row>
    <row r="154" spans="1:6">
      <c r="A154" s="33" t="s">
        <v>63</v>
      </c>
      <c r="B154" s="24" t="s">
        <v>65</v>
      </c>
      <c r="C154" s="24" t="s">
        <v>65</v>
      </c>
      <c r="D154" s="24" t="s">
        <v>65</v>
      </c>
      <c r="E154" s="24" t="s">
        <v>65</v>
      </c>
      <c r="F154" s="24" t="s">
        <v>65</v>
      </c>
    </row>
    <row r="157" spans="1:6">
      <c r="A157" s="26" t="s">
        <v>84</v>
      </c>
      <c r="B157" s="5"/>
      <c r="C157" s="5"/>
      <c r="D157" s="5"/>
      <c r="E157" s="5"/>
      <c r="F157" s="5"/>
    </row>
    <row r="158" spans="1:6">
      <c r="A158" s="27"/>
      <c r="B158" s="11"/>
      <c r="C158" s="11"/>
      <c r="D158" s="11"/>
      <c r="E158" s="11"/>
      <c r="F158" s="11"/>
    </row>
    <row r="159" spans="1:6">
      <c r="A159" s="28" t="s">
        <v>49</v>
      </c>
      <c r="B159" s="14" t="s">
        <v>50</v>
      </c>
      <c r="C159" s="14" t="s">
        <v>51</v>
      </c>
      <c r="D159" s="14" t="s">
        <v>52</v>
      </c>
      <c r="E159" s="14" t="s">
        <v>53</v>
      </c>
      <c r="F159" s="14" t="s">
        <v>54</v>
      </c>
    </row>
    <row r="160" spans="1:6">
      <c r="A160" s="29" t="s">
        <v>55</v>
      </c>
      <c r="B160" s="18">
        <f>B163+B166</f>
        <v>3584863877.2421818</v>
      </c>
      <c r="C160" s="18">
        <f t="shared" ref="C160:F160" si="95">C163+C166</f>
        <v>3405707702.2251821</v>
      </c>
      <c r="D160" s="18">
        <f t="shared" si="95"/>
        <v>961470353.04847336</v>
      </c>
      <c r="E160" s="18">
        <f t="shared" si="95"/>
        <v>2675656067.3253984</v>
      </c>
      <c r="F160" s="18">
        <f t="shared" si="95"/>
        <v>10627697999.841238</v>
      </c>
    </row>
    <row r="161" spans="1:6">
      <c r="A161" s="30" t="s">
        <v>56</v>
      </c>
      <c r="B161" s="6">
        <v>0</v>
      </c>
      <c r="C161" s="6">
        <v>0</v>
      </c>
      <c r="D161" s="6">
        <v>0</v>
      </c>
      <c r="E161" s="6">
        <v>0</v>
      </c>
      <c r="F161" s="6">
        <v>0</v>
      </c>
    </row>
    <row r="162" spans="1:6">
      <c r="A162" s="30" t="s">
        <v>57</v>
      </c>
      <c r="B162" s="6">
        <v>19711655.052182905</v>
      </c>
      <c r="C162" s="6">
        <v>19711655.052182905</v>
      </c>
      <c r="D162" s="6">
        <v>5863321.7184732743</v>
      </c>
      <c r="E162" s="6">
        <v>17669988.385398656</v>
      </c>
      <c r="F162" s="6">
        <v>62956620.208237737</v>
      </c>
    </row>
    <row r="163" spans="1:6">
      <c r="A163" s="30" t="s">
        <v>58</v>
      </c>
      <c r="B163" s="6">
        <f>B161+B162</f>
        <v>19711655.052182905</v>
      </c>
      <c r="C163" s="6">
        <f t="shared" ref="C163" si="96">C161+C162</f>
        <v>19711655.052182905</v>
      </c>
      <c r="D163" s="6">
        <f t="shared" ref="D163" si="97">D161+D162</f>
        <v>5863321.7184732743</v>
      </c>
      <c r="E163" s="6">
        <f t="shared" ref="E163" si="98">E161+E162</f>
        <v>17669988.385398656</v>
      </c>
      <c r="F163" s="6">
        <f t="shared" ref="F163" si="99">F161+F162</f>
        <v>62956620.208237737</v>
      </c>
    </row>
    <row r="164" spans="1:6">
      <c r="A164" s="31" t="s">
        <v>59</v>
      </c>
      <c r="B164" s="13">
        <f>B161/B160</f>
        <v>0</v>
      </c>
      <c r="C164" s="13">
        <f t="shared" ref="C164:F164" si="100">C161/C160</f>
        <v>0</v>
      </c>
      <c r="D164" s="13">
        <f t="shared" si="100"/>
        <v>0</v>
      </c>
      <c r="E164" s="13">
        <f t="shared" si="100"/>
        <v>0</v>
      </c>
      <c r="F164" s="13">
        <f t="shared" si="100"/>
        <v>0</v>
      </c>
    </row>
    <row r="165" spans="1:6">
      <c r="A165" s="31" t="s">
        <v>61</v>
      </c>
      <c r="B165" s="13">
        <f>B163/B160</f>
        <v>5.4985783915865128E-3</v>
      </c>
      <c r="C165" s="13">
        <f t="shared" ref="C165:F165" si="101">C163/C160</f>
        <v>5.7878293663616324E-3</v>
      </c>
      <c r="D165" s="13">
        <f t="shared" si="101"/>
        <v>6.0982865461039022E-3</v>
      </c>
      <c r="E165" s="13">
        <f t="shared" si="101"/>
        <v>6.6039834495850132E-3</v>
      </c>
      <c r="F165" s="13">
        <f t="shared" si="101"/>
        <v>5.9238247275353716E-3</v>
      </c>
    </row>
    <row r="166" spans="1:6">
      <c r="A166" s="32" t="s">
        <v>62</v>
      </c>
      <c r="B166" s="12">
        <v>3565152222.1899991</v>
      </c>
      <c r="C166" s="12">
        <v>3385996047.1729994</v>
      </c>
      <c r="D166" s="12">
        <v>955607031.33000004</v>
      </c>
      <c r="E166" s="12">
        <v>2657986078.9399996</v>
      </c>
      <c r="F166" s="12">
        <v>10564741379.632999</v>
      </c>
    </row>
    <row r="167" spans="1:6">
      <c r="A167" s="33" t="s">
        <v>63</v>
      </c>
      <c r="B167" s="19">
        <f>B166/B160</f>
        <v>0.99450142160841359</v>
      </c>
      <c r="C167" s="19">
        <f t="shared" ref="C167" si="102">C166/C160</f>
        <v>0.99421217063363843</v>
      </c>
      <c r="D167" s="19">
        <f t="shared" ref="D167" si="103">D166/D160</f>
        <v>0.99390171345389611</v>
      </c>
      <c r="E167" s="19">
        <f t="shared" ref="E167" si="104">E166/E160</f>
        <v>0.99339601655041487</v>
      </c>
      <c r="F167" s="19">
        <f t="shared" ref="F167" si="105">F166/F160</f>
        <v>0.9940761752724645</v>
      </c>
    </row>
    <row r="170" spans="1:6">
      <c r="D170"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FD69C-40F3-476C-8039-0FDD42841866}">
  <sheetPr>
    <tabColor theme="7"/>
  </sheetPr>
  <dimension ref="A1:M50"/>
  <sheetViews>
    <sheetView showGridLines="0" zoomScale="45" zoomScaleNormal="45" workbookViewId="0">
      <selection activeCell="A4" sqref="A4"/>
    </sheetView>
  </sheetViews>
  <sheetFormatPr defaultColWidth="10.7109375" defaultRowHeight="14.45"/>
  <cols>
    <col min="1" max="1" width="27.85546875" style="42" customWidth="1"/>
    <col min="2" max="3" width="18.85546875" style="42" customWidth="1"/>
    <col min="4" max="4" width="10.7109375" style="42" hidden="1" customWidth="1"/>
    <col min="5" max="16384" width="10.7109375" style="42"/>
  </cols>
  <sheetData>
    <row r="1" spans="1:13" ht="28.5">
      <c r="A1" s="56" t="s">
        <v>85</v>
      </c>
      <c r="B1" s="41"/>
      <c r="C1" s="41"/>
    </row>
    <row r="2" spans="1:13" ht="28.5">
      <c r="A2" s="56"/>
      <c r="B2" s="41"/>
      <c r="C2" s="41"/>
    </row>
    <row r="3" spans="1:13" customFormat="1">
      <c r="A3" s="51" t="s">
        <v>86</v>
      </c>
    </row>
    <row r="4" spans="1:13" customFormat="1">
      <c r="A4" s="51"/>
    </row>
    <row r="5" spans="1:13" ht="29.1" customHeight="1">
      <c r="B5" s="75" t="s">
        <v>87</v>
      </c>
      <c r="C5" s="76"/>
    </row>
    <row r="6" spans="1:13" ht="15" thickBot="1">
      <c r="A6" s="43" t="s">
        <v>88</v>
      </c>
      <c r="B6" s="44" t="s">
        <v>89</v>
      </c>
      <c r="C6" s="44" t="s">
        <v>90</v>
      </c>
      <c r="D6" s="65">
        <v>2021</v>
      </c>
      <c r="E6" s="65">
        <v>2022</v>
      </c>
      <c r="F6" s="65">
        <v>2023</v>
      </c>
      <c r="G6" s="65">
        <v>2024</v>
      </c>
      <c r="H6" s="65">
        <v>2025</v>
      </c>
      <c r="I6" s="65">
        <v>2026</v>
      </c>
      <c r="J6" s="65">
        <v>2027</v>
      </c>
      <c r="K6" s="65">
        <v>2028</v>
      </c>
      <c r="L6" s="65">
        <v>2029</v>
      </c>
      <c r="M6" s="65">
        <v>2030</v>
      </c>
    </row>
    <row r="7" spans="1:13" ht="15" thickBot="1">
      <c r="A7" s="45" t="s">
        <v>82</v>
      </c>
      <c r="B7" s="77" t="s">
        <v>91</v>
      </c>
      <c r="C7" s="77"/>
      <c r="D7" s="58" t="s">
        <v>76</v>
      </c>
      <c r="E7" s="58" t="s">
        <v>76</v>
      </c>
      <c r="F7" s="59">
        <v>-3000</v>
      </c>
      <c r="G7" s="59">
        <v>-3000</v>
      </c>
      <c r="H7" s="59">
        <v>-3000</v>
      </c>
      <c r="I7" s="59">
        <v>-3000</v>
      </c>
      <c r="J7" s="59">
        <v>-3000</v>
      </c>
      <c r="K7" s="59" t="s">
        <v>76</v>
      </c>
      <c r="L7" s="59" t="s">
        <v>76</v>
      </c>
      <c r="M7" s="59" t="s">
        <v>76</v>
      </c>
    </row>
    <row r="8" spans="1:13" ht="15" thickBot="1">
      <c r="A8" s="45" t="s">
        <v>30</v>
      </c>
      <c r="B8" s="77" t="s">
        <v>92</v>
      </c>
      <c r="C8" s="77"/>
      <c r="D8" s="58">
        <v>1561</v>
      </c>
      <c r="E8" s="58">
        <v>1024</v>
      </c>
      <c r="F8" s="58">
        <v>1256</v>
      </c>
      <c r="G8" s="59">
        <v>4000</v>
      </c>
      <c r="H8" s="59">
        <v>4000</v>
      </c>
      <c r="I8" s="59">
        <v>4000</v>
      </c>
      <c r="J8" s="59">
        <v>4000</v>
      </c>
      <c r="K8" s="59">
        <v>4000</v>
      </c>
      <c r="L8" s="59">
        <v>4000</v>
      </c>
      <c r="M8" s="59">
        <v>4000</v>
      </c>
    </row>
    <row r="9" spans="1:13" ht="15" thickBot="1">
      <c r="A9" s="45" t="s">
        <v>93</v>
      </c>
      <c r="B9" s="77" t="s">
        <v>94</v>
      </c>
      <c r="C9" s="77"/>
      <c r="D9" s="58">
        <v>0</v>
      </c>
      <c r="E9" s="58">
        <v>0</v>
      </c>
      <c r="F9" s="58">
        <v>0</v>
      </c>
      <c r="G9" s="59">
        <v>0</v>
      </c>
      <c r="H9" s="59">
        <v>0</v>
      </c>
      <c r="I9" s="59">
        <v>0</v>
      </c>
      <c r="J9" s="59">
        <v>0</v>
      </c>
      <c r="K9" s="59">
        <v>0</v>
      </c>
      <c r="L9" s="59">
        <v>0</v>
      </c>
      <c r="M9" s="59">
        <v>0</v>
      </c>
    </row>
    <row r="10" spans="1:13" ht="15" thickBot="1">
      <c r="A10" s="45" t="s">
        <v>71</v>
      </c>
      <c r="B10" s="47" t="s">
        <v>95</v>
      </c>
      <c r="C10" s="47" t="s">
        <v>96</v>
      </c>
      <c r="D10" s="58">
        <v>366</v>
      </c>
      <c r="E10" s="58">
        <v>481</v>
      </c>
      <c r="F10" s="58">
        <v>637</v>
      </c>
      <c r="G10" s="59">
        <v>1400</v>
      </c>
      <c r="H10" s="59">
        <v>1400</v>
      </c>
      <c r="I10" s="59">
        <v>1400</v>
      </c>
      <c r="J10" s="59">
        <v>1400</v>
      </c>
      <c r="K10" s="59" t="s">
        <v>76</v>
      </c>
      <c r="L10" s="59" t="s">
        <v>76</v>
      </c>
      <c r="M10" s="59" t="s">
        <v>76</v>
      </c>
    </row>
    <row r="11" spans="1:13" ht="15" thickBot="1">
      <c r="A11" s="45" t="s">
        <v>72</v>
      </c>
      <c r="B11" s="77" t="s">
        <v>97</v>
      </c>
      <c r="C11" s="77"/>
      <c r="D11" s="58">
        <v>458</v>
      </c>
      <c r="E11" s="58">
        <v>298</v>
      </c>
      <c r="F11" s="58">
        <v>2007</v>
      </c>
      <c r="G11" s="74" t="s">
        <v>98</v>
      </c>
      <c r="H11" s="74"/>
      <c r="I11" s="74"/>
      <c r="J11" s="74"/>
      <c r="K11" s="74"/>
      <c r="L11" s="74"/>
      <c r="M11" s="74"/>
    </row>
    <row r="12" spans="1:13" ht="15" thickBot="1">
      <c r="A12" s="45" t="s">
        <v>99</v>
      </c>
      <c r="B12" s="77" t="s">
        <v>94</v>
      </c>
      <c r="C12" s="77"/>
      <c r="D12" s="58">
        <v>0</v>
      </c>
      <c r="E12" s="58">
        <v>0</v>
      </c>
      <c r="F12" s="58">
        <v>0</v>
      </c>
      <c r="G12" s="59">
        <v>0</v>
      </c>
      <c r="H12" s="59">
        <v>0</v>
      </c>
      <c r="I12" s="59">
        <v>0</v>
      </c>
      <c r="J12" s="59">
        <v>0</v>
      </c>
      <c r="K12" s="59">
        <v>0</v>
      </c>
      <c r="L12" s="59">
        <v>0</v>
      </c>
      <c r="M12" s="59">
        <v>0</v>
      </c>
    </row>
    <row r="13" spans="1:13" ht="15" thickBot="1">
      <c r="A13" s="45" t="s">
        <v>73</v>
      </c>
      <c r="B13" s="77" t="s">
        <v>100</v>
      </c>
      <c r="C13" s="77"/>
      <c r="D13" s="58">
        <v>829</v>
      </c>
      <c r="E13" s="58">
        <v>762</v>
      </c>
      <c r="F13" s="58">
        <v>1876</v>
      </c>
      <c r="G13" s="59">
        <v>875</v>
      </c>
      <c r="H13" s="59">
        <v>875</v>
      </c>
      <c r="I13" s="59">
        <v>875</v>
      </c>
      <c r="J13" s="59">
        <v>875</v>
      </c>
      <c r="K13" s="59" t="s">
        <v>76</v>
      </c>
      <c r="L13" s="59" t="s">
        <v>76</v>
      </c>
      <c r="M13" s="59" t="s">
        <v>76</v>
      </c>
    </row>
    <row r="14" spans="1:13" ht="15" thickBot="1">
      <c r="A14" s="45" t="s">
        <v>101</v>
      </c>
      <c r="B14" s="77" t="s">
        <v>94</v>
      </c>
      <c r="C14" s="77"/>
      <c r="D14" s="58">
        <v>0</v>
      </c>
      <c r="E14" s="58">
        <v>0</v>
      </c>
      <c r="F14" s="58">
        <v>0</v>
      </c>
      <c r="G14" s="59">
        <v>0</v>
      </c>
      <c r="H14" s="59">
        <v>0</v>
      </c>
      <c r="I14" s="59">
        <v>0</v>
      </c>
      <c r="J14" s="59">
        <v>0</v>
      </c>
      <c r="K14" s="59">
        <v>0</v>
      </c>
      <c r="L14" s="59">
        <v>0</v>
      </c>
      <c r="M14" s="59">
        <v>0</v>
      </c>
    </row>
    <row r="15" spans="1:13" ht="15" thickBot="1">
      <c r="A15" s="45" t="s">
        <v>102</v>
      </c>
      <c r="B15" s="77" t="s">
        <v>76</v>
      </c>
      <c r="C15" s="77"/>
      <c r="D15" s="58" t="s">
        <v>76</v>
      </c>
      <c r="E15" s="58" t="s">
        <v>76</v>
      </c>
      <c r="F15" s="58" t="s">
        <v>76</v>
      </c>
      <c r="G15" s="59" t="s">
        <v>76</v>
      </c>
      <c r="H15" s="59" t="s">
        <v>76</v>
      </c>
      <c r="I15" s="59" t="s">
        <v>76</v>
      </c>
      <c r="J15" s="59" t="s">
        <v>76</v>
      </c>
      <c r="K15" s="59" t="s">
        <v>76</v>
      </c>
      <c r="L15" s="59" t="s">
        <v>76</v>
      </c>
      <c r="M15" s="59" t="s">
        <v>76</v>
      </c>
    </row>
    <row r="16" spans="1:13" ht="15" thickBot="1">
      <c r="A16" s="45" t="s">
        <v>103</v>
      </c>
      <c r="B16" s="47" t="s">
        <v>76</v>
      </c>
      <c r="C16" s="48"/>
      <c r="D16" s="58" t="s">
        <v>76</v>
      </c>
      <c r="E16" s="58" t="s">
        <v>76</v>
      </c>
      <c r="F16" s="58" t="s">
        <v>76</v>
      </c>
      <c r="G16" s="59" t="s">
        <v>76</v>
      </c>
      <c r="H16" s="59" t="s">
        <v>76</v>
      </c>
      <c r="I16" s="59" t="s">
        <v>76</v>
      </c>
      <c r="J16" s="59" t="s">
        <v>76</v>
      </c>
      <c r="K16" s="59" t="s">
        <v>76</v>
      </c>
      <c r="L16" s="59" t="s">
        <v>76</v>
      </c>
      <c r="M16" s="59" t="s">
        <v>76</v>
      </c>
    </row>
    <row r="17" spans="1:13" ht="15" thickBot="1">
      <c r="A17" s="45" t="s">
        <v>74</v>
      </c>
      <c r="B17" s="77" t="s">
        <v>104</v>
      </c>
      <c r="C17" s="77"/>
      <c r="D17" s="58">
        <v>2359</v>
      </c>
      <c r="E17" s="58">
        <v>3469</v>
      </c>
      <c r="F17" s="58">
        <v>2681</v>
      </c>
      <c r="G17" s="59">
        <v>4500</v>
      </c>
      <c r="H17" s="59">
        <v>4500</v>
      </c>
      <c r="I17" s="59" t="s">
        <v>76</v>
      </c>
      <c r="J17" s="59" t="s">
        <v>76</v>
      </c>
      <c r="K17" s="59" t="s">
        <v>76</v>
      </c>
      <c r="L17" s="59" t="s">
        <v>76</v>
      </c>
      <c r="M17" s="59" t="s">
        <v>76</v>
      </c>
    </row>
    <row r="18" spans="1:13" ht="15" thickBot="1">
      <c r="A18" s="45" t="s">
        <v>77</v>
      </c>
      <c r="B18" s="47" t="s">
        <v>105</v>
      </c>
      <c r="C18" s="47" t="s">
        <v>106</v>
      </c>
      <c r="D18" s="58">
        <v>4506</v>
      </c>
      <c r="E18" s="58">
        <v>3993</v>
      </c>
      <c r="F18" s="58">
        <v>4945</v>
      </c>
      <c r="G18" s="59">
        <v>5280</v>
      </c>
      <c r="H18" s="59">
        <v>5280</v>
      </c>
      <c r="I18" s="59">
        <v>5280</v>
      </c>
      <c r="J18" s="59">
        <v>5280</v>
      </c>
      <c r="K18" s="59">
        <v>5280</v>
      </c>
      <c r="L18" s="59" t="s">
        <v>76</v>
      </c>
      <c r="M18" s="59" t="s">
        <v>76</v>
      </c>
    </row>
    <row r="19" spans="1:13">
      <c r="A19" s="49" t="s">
        <v>107</v>
      </c>
      <c r="B19" s="50"/>
      <c r="C19" s="50"/>
    </row>
    <row r="20" spans="1:13">
      <c r="A20" s="50"/>
      <c r="B20" s="50"/>
      <c r="C20" s="50"/>
    </row>
    <row r="21" spans="1:13">
      <c r="A21" s="50"/>
      <c r="B21" s="50"/>
      <c r="C21" s="50"/>
    </row>
    <row r="22" spans="1:13">
      <c r="A22" s="51" t="s">
        <v>108</v>
      </c>
      <c r="B22" s="51"/>
      <c r="C22" s="51"/>
      <c r="D22"/>
      <c r="E22"/>
      <c r="F22"/>
      <c r="G22"/>
      <c r="H22"/>
      <c r="I22"/>
      <c r="J22"/>
      <c r="K22"/>
      <c r="L22"/>
      <c r="M22"/>
    </row>
    <row r="23" spans="1:13">
      <c r="A23"/>
      <c r="B23"/>
      <c r="C23"/>
      <c r="D23"/>
      <c r="E23"/>
      <c r="F23"/>
      <c r="G23"/>
      <c r="H23"/>
      <c r="I23"/>
      <c r="J23"/>
      <c r="K23"/>
      <c r="L23"/>
      <c r="M23"/>
    </row>
    <row r="24" spans="1:13" ht="15" thickBot="1">
      <c r="A24" s="57" t="s">
        <v>88</v>
      </c>
      <c r="B24" s="71"/>
      <c r="C24" s="72"/>
      <c r="D24" s="43">
        <v>2021</v>
      </c>
      <c r="E24" s="43">
        <v>2022</v>
      </c>
      <c r="F24" s="43">
        <f t="shared" ref="F24:M24" si="0">E24+1</f>
        <v>2023</v>
      </c>
      <c r="G24" s="43">
        <f t="shared" si="0"/>
        <v>2024</v>
      </c>
      <c r="H24" s="43">
        <f t="shared" si="0"/>
        <v>2025</v>
      </c>
      <c r="I24" s="43">
        <f t="shared" si="0"/>
        <v>2026</v>
      </c>
      <c r="J24" s="43">
        <f t="shared" si="0"/>
        <v>2027</v>
      </c>
      <c r="K24" s="43">
        <f t="shared" si="0"/>
        <v>2028</v>
      </c>
      <c r="L24" s="43">
        <f t="shared" si="0"/>
        <v>2029</v>
      </c>
      <c r="M24" s="43">
        <f t="shared" si="0"/>
        <v>2030</v>
      </c>
    </row>
    <row r="25" spans="1:13" ht="15" thickBot="1">
      <c r="A25" s="45" t="s">
        <v>30</v>
      </c>
      <c r="B25" s="69"/>
      <c r="C25" s="69"/>
      <c r="D25" s="60">
        <v>10890</v>
      </c>
      <c r="E25" s="60">
        <v>14757</v>
      </c>
      <c r="F25" s="62">
        <v>14556</v>
      </c>
      <c r="G25" s="62">
        <v>8875</v>
      </c>
      <c r="H25" s="62">
        <v>8875</v>
      </c>
      <c r="I25" s="62">
        <v>8875</v>
      </c>
      <c r="J25" s="62">
        <v>8875</v>
      </c>
      <c r="K25" s="62">
        <v>8875</v>
      </c>
      <c r="L25" s="62">
        <v>8875</v>
      </c>
      <c r="M25" s="62">
        <v>8875</v>
      </c>
    </row>
    <row r="26" spans="1:13" ht="15" thickBot="1">
      <c r="A26" s="45" t="s">
        <v>32</v>
      </c>
      <c r="B26" s="69"/>
      <c r="C26" s="69"/>
      <c r="D26" s="60">
        <v>4608</v>
      </c>
      <c r="E26" s="60">
        <v>7263</v>
      </c>
      <c r="F26" s="60">
        <v>8131</v>
      </c>
      <c r="G26" s="62"/>
      <c r="H26" s="62"/>
      <c r="I26" s="62"/>
      <c r="J26" s="62"/>
      <c r="K26" s="62"/>
      <c r="L26" s="62"/>
      <c r="M26" s="62"/>
    </row>
    <row r="27" spans="1:13" ht="15" thickBot="1">
      <c r="A27" s="45" t="s">
        <v>72</v>
      </c>
      <c r="B27" s="69"/>
      <c r="C27" s="69"/>
      <c r="D27" s="60">
        <v>7984</v>
      </c>
      <c r="E27" s="60">
        <v>9521</v>
      </c>
      <c r="F27" s="60">
        <v>12365</v>
      </c>
      <c r="G27" s="62">
        <v>10000</v>
      </c>
      <c r="H27" s="62">
        <v>10000</v>
      </c>
      <c r="I27" s="62">
        <v>10000</v>
      </c>
      <c r="J27" s="62">
        <v>10000</v>
      </c>
      <c r="K27" s="62">
        <v>10000</v>
      </c>
      <c r="L27" s="62">
        <v>10000</v>
      </c>
      <c r="M27" s="62">
        <v>10000</v>
      </c>
    </row>
    <row r="28" spans="1:13" ht="15" thickBot="1">
      <c r="A28" s="45" t="s">
        <v>73</v>
      </c>
      <c r="B28" s="70"/>
      <c r="C28" s="70"/>
      <c r="D28" s="60">
        <v>2082</v>
      </c>
      <c r="E28" s="60">
        <v>3152</v>
      </c>
      <c r="F28" s="60">
        <v>3788</v>
      </c>
      <c r="G28" s="62">
        <v>2525</v>
      </c>
      <c r="H28" s="62">
        <v>2525</v>
      </c>
      <c r="I28" s="62">
        <v>2525</v>
      </c>
      <c r="J28" s="62">
        <v>2525</v>
      </c>
      <c r="K28" s="62"/>
      <c r="L28" s="62"/>
      <c r="M28" s="62"/>
    </row>
    <row r="29" spans="1:13" ht="15" thickBot="1">
      <c r="A29" s="45" t="s">
        <v>74</v>
      </c>
      <c r="B29" s="69"/>
      <c r="C29" s="69"/>
      <c r="D29" s="60">
        <v>17118</v>
      </c>
      <c r="E29" s="60">
        <v>21077</v>
      </c>
      <c r="F29" s="60">
        <v>21343</v>
      </c>
      <c r="G29" s="73">
        <v>16500</v>
      </c>
      <c r="H29" s="73">
        <v>16500</v>
      </c>
      <c r="I29" s="73"/>
      <c r="J29" s="73"/>
      <c r="K29" s="73"/>
      <c r="L29" s="73"/>
      <c r="M29" s="73"/>
    </row>
    <row r="30" spans="1:13" ht="15" thickBot="1">
      <c r="A30" s="45" t="s">
        <v>77</v>
      </c>
      <c r="B30" s="69"/>
      <c r="C30" s="69"/>
      <c r="D30" s="60">
        <v>9467</v>
      </c>
      <c r="E30" s="60">
        <v>12222</v>
      </c>
      <c r="F30" s="60">
        <v>12607</v>
      </c>
      <c r="G30" s="62">
        <v>10720</v>
      </c>
      <c r="H30" s="62">
        <v>10720</v>
      </c>
      <c r="I30" s="62">
        <v>10720</v>
      </c>
      <c r="J30" s="62">
        <v>10720</v>
      </c>
      <c r="K30" s="62">
        <v>10720</v>
      </c>
      <c r="L30" s="62"/>
      <c r="M30" s="62"/>
    </row>
    <row r="31" spans="1:13">
      <c r="A31" s="50"/>
    </row>
    <row r="32" spans="1:13">
      <c r="A32" s="50"/>
    </row>
    <row r="33" spans="1:13">
      <c r="A33" s="50"/>
      <c r="B33" s="50"/>
      <c r="C33" s="50"/>
    </row>
    <row r="34" spans="1:13">
      <c r="A34" s="50"/>
      <c r="B34" s="50"/>
      <c r="C34" s="50"/>
    </row>
    <row r="35" spans="1:13" ht="23.45">
      <c r="A35" s="40" t="s">
        <v>109</v>
      </c>
      <c r="B35" s="41"/>
      <c r="C35" s="41"/>
    </row>
    <row r="36" spans="1:13">
      <c r="A36" s="50"/>
      <c r="B36" s="50"/>
      <c r="C36" s="50"/>
    </row>
    <row r="37" spans="1:13" ht="15" thickBot="1">
      <c r="A37" s="43" t="s">
        <v>88</v>
      </c>
      <c r="B37" s="71"/>
      <c r="C37" s="72"/>
      <c r="D37" s="43"/>
      <c r="E37" s="43">
        <v>2022</v>
      </c>
      <c r="F37" s="43">
        <v>2023</v>
      </c>
      <c r="G37" s="43">
        <v>2024</v>
      </c>
      <c r="H37" s="43">
        <v>2025</v>
      </c>
      <c r="I37" s="43">
        <v>2026</v>
      </c>
      <c r="J37" s="43">
        <v>2027</v>
      </c>
      <c r="K37" s="43">
        <v>2028</v>
      </c>
      <c r="L37" s="43">
        <v>2029</v>
      </c>
      <c r="M37" s="43">
        <v>2030</v>
      </c>
    </row>
    <row r="38" spans="1:13" ht="15" thickBot="1">
      <c r="A38" s="45" t="s">
        <v>82</v>
      </c>
      <c r="B38" s="69"/>
      <c r="C38" s="69"/>
      <c r="D38" s="46"/>
      <c r="E38" s="60"/>
      <c r="F38" s="61">
        <v>30000</v>
      </c>
      <c r="G38" s="61">
        <v>30000</v>
      </c>
      <c r="H38" s="62">
        <v>30000</v>
      </c>
      <c r="I38" s="62">
        <v>30000</v>
      </c>
      <c r="J38" s="62">
        <v>30000</v>
      </c>
      <c r="K38" s="62" t="s">
        <v>76</v>
      </c>
      <c r="L38" s="62" t="s">
        <v>76</v>
      </c>
      <c r="M38" s="62" t="s">
        <v>76</v>
      </c>
    </row>
    <row r="39" spans="1:13" ht="15" thickBot="1">
      <c r="A39" s="45" t="s">
        <v>30</v>
      </c>
      <c r="B39" s="69"/>
      <c r="C39" s="69"/>
      <c r="D39" s="52"/>
      <c r="E39" s="63">
        <v>16330</v>
      </c>
      <c r="F39" s="63">
        <v>16253</v>
      </c>
      <c r="G39" s="64">
        <v>16500</v>
      </c>
      <c r="H39" s="64">
        <v>16500</v>
      </c>
      <c r="I39" s="64">
        <v>16500</v>
      </c>
      <c r="J39" s="64">
        <v>16500</v>
      </c>
      <c r="K39" s="64">
        <v>16500</v>
      </c>
      <c r="L39" s="64">
        <v>16500</v>
      </c>
      <c r="M39" s="64">
        <v>16500</v>
      </c>
    </row>
    <row r="40" spans="1:13" ht="15" thickBot="1">
      <c r="A40" s="45" t="s">
        <v>93</v>
      </c>
      <c r="B40" s="69"/>
      <c r="C40" s="69"/>
      <c r="D40" s="53"/>
      <c r="E40" s="63">
        <v>15662</v>
      </c>
      <c r="F40" s="63">
        <v>15829</v>
      </c>
      <c r="G40" s="64">
        <v>14000</v>
      </c>
      <c r="H40" s="64">
        <v>14000</v>
      </c>
      <c r="I40" s="64">
        <v>14000</v>
      </c>
      <c r="J40" s="64">
        <v>14000</v>
      </c>
      <c r="K40" s="62" t="s">
        <v>76</v>
      </c>
      <c r="L40" s="62" t="s">
        <v>76</v>
      </c>
      <c r="M40" s="62" t="s">
        <v>76</v>
      </c>
    </row>
    <row r="41" spans="1:13" ht="15" thickBot="1">
      <c r="A41" s="45" t="s">
        <v>71</v>
      </c>
      <c r="B41" s="70"/>
      <c r="C41" s="70"/>
      <c r="D41" s="53"/>
      <c r="E41" s="63">
        <v>8056</v>
      </c>
      <c r="F41" s="63">
        <v>9215</v>
      </c>
      <c r="G41" s="64">
        <v>8750</v>
      </c>
      <c r="H41" s="64">
        <v>8750</v>
      </c>
      <c r="I41" s="64">
        <v>8750</v>
      </c>
      <c r="J41" s="64">
        <v>8750</v>
      </c>
      <c r="K41" s="62" t="s">
        <v>76</v>
      </c>
      <c r="L41" s="62" t="s">
        <v>76</v>
      </c>
      <c r="M41" s="62" t="s">
        <v>76</v>
      </c>
    </row>
    <row r="42" spans="1:13" ht="15" thickBot="1">
      <c r="A42" s="45" t="s">
        <v>72</v>
      </c>
      <c r="B42" s="69"/>
      <c r="C42" s="69"/>
      <c r="D42" s="53"/>
      <c r="E42" s="63">
        <v>9995</v>
      </c>
      <c r="F42" s="63">
        <v>14500</v>
      </c>
      <c r="G42" s="62" t="s">
        <v>76</v>
      </c>
      <c r="H42" s="62" t="s">
        <v>76</v>
      </c>
      <c r="I42" s="62" t="s">
        <v>76</v>
      </c>
      <c r="J42" s="62" t="s">
        <v>76</v>
      </c>
      <c r="K42" s="62" t="s">
        <v>76</v>
      </c>
      <c r="L42" s="62" t="s">
        <v>76</v>
      </c>
      <c r="M42" s="62" t="s">
        <v>76</v>
      </c>
    </row>
    <row r="43" spans="1:13" ht="15" thickBot="1">
      <c r="A43" s="45" t="s">
        <v>99</v>
      </c>
      <c r="B43" s="69"/>
      <c r="C43" s="69"/>
      <c r="D43" s="53"/>
      <c r="E43" s="63">
        <v>26325</v>
      </c>
      <c r="F43" s="63">
        <v>22704</v>
      </c>
      <c r="G43" s="64">
        <v>22500</v>
      </c>
      <c r="H43" s="64">
        <v>22500</v>
      </c>
      <c r="I43" s="64">
        <v>22500</v>
      </c>
      <c r="J43" s="64">
        <v>22500</v>
      </c>
      <c r="K43" s="62" t="s">
        <v>76</v>
      </c>
      <c r="L43" s="62" t="s">
        <v>76</v>
      </c>
      <c r="M43" s="62" t="s">
        <v>76</v>
      </c>
    </row>
    <row r="44" spans="1:13" ht="15" thickBot="1">
      <c r="A44" s="45" t="s">
        <v>73</v>
      </c>
      <c r="B44" s="69"/>
      <c r="C44" s="69"/>
      <c r="D44" s="53"/>
      <c r="E44" s="63">
        <v>4182</v>
      </c>
      <c r="F44" s="63">
        <v>6167</v>
      </c>
      <c r="G44" s="64">
        <v>4550</v>
      </c>
      <c r="H44" s="64">
        <v>4550</v>
      </c>
      <c r="I44" s="64">
        <v>4550</v>
      </c>
      <c r="J44" s="64">
        <v>4550</v>
      </c>
      <c r="K44" s="62" t="s">
        <v>76</v>
      </c>
      <c r="L44" s="62" t="s">
        <v>76</v>
      </c>
      <c r="M44" s="62" t="s">
        <v>76</v>
      </c>
    </row>
    <row r="45" spans="1:13" ht="15" thickBot="1">
      <c r="A45" s="45" t="s">
        <v>101</v>
      </c>
      <c r="B45" s="69"/>
      <c r="C45" s="69"/>
      <c r="D45" s="53"/>
      <c r="E45" s="62" t="s">
        <v>76</v>
      </c>
      <c r="F45" s="64">
        <v>-15600</v>
      </c>
      <c r="G45" s="64">
        <v>-15600</v>
      </c>
      <c r="H45" s="64">
        <v>-15600</v>
      </c>
      <c r="I45" s="64">
        <v>-15600</v>
      </c>
      <c r="J45" s="64">
        <v>-15600</v>
      </c>
      <c r="K45" s="62" t="s">
        <v>76</v>
      </c>
      <c r="L45" s="62" t="s">
        <v>76</v>
      </c>
      <c r="M45" s="62" t="s">
        <v>76</v>
      </c>
    </row>
    <row r="46" spans="1:13" ht="15" thickBot="1">
      <c r="A46" s="45" t="s">
        <v>102</v>
      </c>
      <c r="B46" s="69"/>
      <c r="C46" s="69"/>
      <c r="D46" s="52"/>
      <c r="E46" s="62" t="s">
        <v>76</v>
      </c>
      <c r="F46" s="62" t="s">
        <v>76</v>
      </c>
      <c r="G46" s="62" t="s">
        <v>76</v>
      </c>
      <c r="H46" s="62" t="s">
        <v>76</v>
      </c>
      <c r="I46" s="62" t="s">
        <v>76</v>
      </c>
      <c r="J46" s="62" t="s">
        <v>76</v>
      </c>
      <c r="K46" s="62" t="s">
        <v>76</v>
      </c>
      <c r="L46" s="62" t="s">
        <v>76</v>
      </c>
      <c r="M46" s="62" t="s">
        <v>76</v>
      </c>
    </row>
    <row r="47" spans="1:13" ht="15" thickBot="1">
      <c r="A47" s="45" t="s">
        <v>103</v>
      </c>
      <c r="B47" s="55"/>
      <c r="C47" s="55"/>
      <c r="D47" s="52"/>
      <c r="E47" s="62" t="s">
        <v>76</v>
      </c>
      <c r="F47" s="62" t="s">
        <v>76</v>
      </c>
      <c r="G47" s="62" t="s">
        <v>76</v>
      </c>
      <c r="H47" s="62" t="s">
        <v>76</v>
      </c>
      <c r="I47" s="62" t="s">
        <v>76</v>
      </c>
      <c r="J47" s="62" t="s">
        <v>76</v>
      </c>
      <c r="K47" s="62" t="s">
        <v>76</v>
      </c>
      <c r="L47" s="62" t="s">
        <v>76</v>
      </c>
      <c r="M47" s="62" t="s">
        <v>76</v>
      </c>
    </row>
    <row r="48" spans="1:13" ht="15" thickBot="1">
      <c r="A48" s="45" t="s">
        <v>74</v>
      </c>
      <c r="B48" s="69"/>
      <c r="C48" s="69"/>
      <c r="D48" s="53"/>
      <c r="E48" s="63">
        <v>22600</v>
      </c>
      <c r="F48" s="63">
        <v>22993</v>
      </c>
      <c r="G48" s="64">
        <v>24000</v>
      </c>
      <c r="H48" s="64">
        <v>24000</v>
      </c>
      <c r="I48" s="62" t="s">
        <v>76</v>
      </c>
      <c r="J48" s="62" t="s">
        <v>76</v>
      </c>
      <c r="K48" s="62" t="s">
        <v>76</v>
      </c>
      <c r="L48" s="62" t="s">
        <v>76</v>
      </c>
      <c r="M48" s="62" t="s">
        <v>76</v>
      </c>
    </row>
    <row r="49" spans="1:13" ht="15" thickBot="1">
      <c r="A49" s="45" t="s">
        <v>77</v>
      </c>
      <c r="B49" s="54"/>
      <c r="C49" s="54"/>
      <c r="D49" s="53"/>
      <c r="E49" s="63">
        <v>16303</v>
      </c>
      <c r="F49" s="63">
        <v>16837</v>
      </c>
      <c r="G49" s="64">
        <v>16000</v>
      </c>
      <c r="H49" s="64">
        <v>16000</v>
      </c>
      <c r="I49" s="64">
        <v>16000</v>
      </c>
      <c r="J49" s="64">
        <v>16000</v>
      </c>
      <c r="K49" s="64">
        <v>16000</v>
      </c>
      <c r="L49" s="62" t="s">
        <v>76</v>
      </c>
      <c r="M49" s="62" t="s">
        <v>76</v>
      </c>
    </row>
    <row r="50" spans="1:13">
      <c r="A50" s="49"/>
      <c r="B50" s="50"/>
      <c r="C50" s="50"/>
    </row>
  </sheetData>
  <mergeCells count="30">
    <mergeCell ref="G11:M11"/>
    <mergeCell ref="B25:C25"/>
    <mergeCell ref="B24:C24"/>
    <mergeCell ref="B5:C5"/>
    <mergeCell ref="B7:C7"/>
    <mergeCell ref="B8:C8"/>
    <mergeCell ref="B9:C9"/>
    <mergeCell ref="B11:C11"/>
    <mergeCell ref="B12:C12"/>
    <mergeCell ref="B13:C13"/>
    <mergeCell ref="B14:C14"/>
    <mergeCell ref="B15:C15"/>
    <mergeCell ref="B17:C17"/>
    <mergeCell ref="B26:C26"/>
    <mergeCell ref="B27:C27"/>
    <mergeCell ref="B29:C29"/>
    <mergeCell ref="G29:M29"/>
    <mergeCell ref="B30:C30"/>
    <mergeCell ref="B46:C46"/>
    <mergeCell ref="B48:C48"/>
    <mergeCell ref="B28:C28"/>
    <mergeCell ref="B39:C39"/>
    <mergeCell ref="B40:C40"/>
    <mergeCell ref="B42:C42"/>
    <mergeCell ref="B43:C43"/>
    <mergeCell ref="B44:C44"/>
    <mergeCell ref="B45:C45"/>
    <mergeCell ref="B41:C41"/>
    <mergeCell ref="B38:C38"/>
    <mergeCell ref="B37:C37"/>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B8B29-9379-4578-8A38-F3CB3F6A9B78}">
  <dimension ref="A1:L14"/>
  <sheetViews>
    <sheetView topLeftCell="A2" zoomScale="92" workbookViewId="0">
      <selection activeCell="D2" sqref="D2:D11"/>
    </sheetView>
  </sheetViews>
  <sheetFormatPr defaultColWidth="9.140625" defaultRowHeight="14.45"/>
  <cols>
    <col min="4" max="4" width="14.5703125" bestFit="1" customWidth="1"/>
    <col min="6" max="6" width="8.85546875" bestFit="1" customWidth="1"/>
    <col min="8" max="9" width="10.140625" bestFit="1" customWidth="1"/>
  </cols>
  <sheetData>
    <row r="1" spans="1:12" ht="43.5">
      <c r="A1" s="16" t="s">
        <v>110</v>
      </c>
      <c r="B1" s="16" t="s">
        <v>111</v>
      </c>
      <c r="C1" s="16" t="s">
        <v>112</v>
      </c>
      <c r="D1" s="16" t="s">
        <v>113</v>
      </c>
      <c r="E1" s="16" t="s">
        <v>114</v>
      </c>
      <c r="F1" s="16" t="s">
        <v>115</v>
      </c>
      <c r="G1" s="16" t="s">
        <v>116</v>
      </c>
      <c r="H1" s="16" t="s">
        <v>117</v>
      </c>
      <c r="I1" s="16" t="s">
        <v>118</v>
      </c>
      <c r="J1" s="16" t="s">
        <v>119</v>
      </c>
      <c r="K1" s="16" t="s">
        <v>120</v>
      </c>
      <c r="L1" s="16" t="s">
        <v>121</v>
      </c>
    </row>
    <row r="2" spans="1:12" ht="57.95">
      <c r="A2" s="16" t="s">
        <v>122</v>
      </c>
      <c r="B2" s="16" t="s">
        <v>123</v>
      </c>
      <c r="C2" s="16" t="s">
        <v>124</v>
      </c>
      <c r="D2" s="16">
        <v>106714659</v>
      </c>
      <c r="E2" s="16" t="s">
        <v>125</v>
      </c>
      <c r="F2" s="16">
        <v>10</v>
      </c>
      <c r="G2" s="16" t="s">
        <v>126</v>
      </c>
      <c r="H2" s="17">
        <v>45267</v>
      </c>
      <c r="I2" s="17">
        <v>47093</v>
      </c>
      <c r="J2" s="16" t="s">
        <v>127</v>
      </c>
      <c r="K2" s="16" t="s">
        <v>128</v>
      </c>
      <c r="L2" s="16" t="s">
        <v>129</v>
      </c>
    </row>
    <row r="3" spans="1:12" ht="57.95">
      <c r="A3" s="16" t="s">
        <v>122</v>
      </c>
      <c r="B3" s="16" t="s">
        <v>123</v>
      </c>
      <c r="C3" s="16" t="s">
        <v>124</v>
      </c>
      <c r="D3" s="16">
        <v>20483829.300000001</v>
      </c>
      <c r="E3" s="16" t="s">
        <v>125</v>
      </c>
      <c r="F3" s="16">
        <v>10</v>
      </c>
      <c r="G3" s="16" t="s">
        <v>130</v>
      </c>
      <c r="H3" s="17">
        <v>45266</v>
      </c>
      <c r="I3" s="17">
        <v>47092</v>
      </c>
      <c r="J3" s="16" t="s">
        <v>131</v>
      </c>
      <c r="K3" s="16" t="s">
        <v>132</v>
      </c>
      <c r="L3" s="16" t="s">
        <v>129</v>
      </c>
    </row>
    <row r="4" spans="1:12" ht="57.95">
      <c r="A4" s="16" t="s">
        <v>122</v>
      </c>
      <c r="B4" s="16" t="s">
        <v>123</v>
      </c>
      <c r="C4" s="16" t="s">
        <v>124</v>
      </c>
      <c r="D4" s="16">
        <v>29878506</v>
      </c>
      <c r="E4" s="16" t="s">
        <v>125</v>
      </c>
      <c r="F4" s="16">
        <v>10</v>
      </c>
      <c r="G4" s="16" t="s">
        <v>133</v>
      </c>
      <c r="H4" s="17">
        <v>45259</v>
      </c>
      <c r="I4" s="17">
        <v>47085</v>
      </c>
      <c r="J4" s="16" t="s">
        <v>134</v>
      </c>
      <c r="K4" s="16" t="s">
        <v>135</v>
      </c>
      <c r="L4" s="16" t="s">
        <v>129</v>
      </c>
    </row>
    <row r="5" spans="1:12" ht="57.95">
      <c r="A5" s="16" t="s">
        <v>122</v>
      </c>
      <c r="B5" s="16" t="s">
        <v>123</v>
      </c>
      <c r="C5" s="16" t="s">
        <v>124</v>
      </c>
      <c r="D5" s="16">
        <v>36611477.299999997</v>
      </c>
      <c r="E5" s="16" t="s">
        <v>125</v>
      </c>
      <c r="F5" s="16">
        <v>10</v>
      </c>
      <c r="G5" s="16" t="s">
        <v>136</v>
      </c>
      <c r="H5" s="17">
        <v>45253</v>
      </c>
      <c r="I5" s="17">
        <v>47079</v>
      </c>
      <c r="J5" s="16" t="s">
        <v>137</v>
      </c>
      <c r="K5" s="16" t="s">
        <v>138</v>
      </c>
      <c r="L5" s="16" t="s">
        <v>129</v>
      </c>
    </row>
    <row r="6" spans="1:12" ht="72.599999999999994">
      <c r="A6" s="16" t="s">
        <v>122</v>
      </c>
      <c r="B6" s="16" t="s">
        <v>123</v>
      </c>
      <c r="C6" s="16" t="s">
        <v>124</v>
      </c>
      <c r="D6" s="16">
        <v>14943984</v>
      </c>
      <c r="E6" s="16" t="s">
        <v>125</v>
      </c>
      <c r="F6" s="16">
        <v>10</v>
      </c>
      <c r="G6" s="16" t="s">
        <v>139</v>
      </c>
      <c r="H6" s="17">
        <v>45252</v>
      </c>
      <c r="I6" s="17">
        <v>47078</v>
      </c>
      <c r="J6" s="16" t="s">
        <v>140</v>
      </c>
      <c r="K6" s="16" t="s">
        <v>141</v>
      </c>
      <c r="L6" s="16" t="s">
        <v>129</v>
      </c>
    </row>
    <row r="7" spans="1:12" ht="57.95">
      <c r="A7" s="16" t="s">
        <v>122</v>
      </c>
      <c r="B7" s="16" t="s">
        <v>123</v>
      </c>
      <c r="C7" s="16" t="s">
        <v>124</v>
      </c>
      <c r="D7" s="16">
        <v>29887968</v>
      </c>
      <c r="E7" s="16" t="s">
        <v>125</v>
      </c>
      <c r="F7" s="16">
        <v>10</v>
      </c>
      <c r="G7" s="16" t="s">
        <v>142</v>
      </c>
      <c r="H7" s="17">
        <v>45252</v>
      </c>
      <c r="I7" s="17">
        <v>47078</v>
      </c>
      <c r="J7" s="16" t="s">
        <v>143</v>
      </c>
      <c r="K7" s="16" t="s">
        <v>144</v>
      </c>
      <c r="L7" s="16" t="s">
        <v>129</v>
      </c>
    </row>
    <row r="8" spans="1:12" ht="57.95">
      <c r="A8" s="16" t="s">
        <v>122</v>
      </c>
      <c r="B8" s="16" t="s">
        <v>123</v>
      </c>
      <c r="C8" s="16" t="s">
        <v>124</v>
      </c>
      <c r="D8" s="16">
        <v>44831952</v>
      </c>
      <c r="E8" s="16" t="s">
        <v>125</v>
      </c>
      <c r="F8" s="16">
        <v>10</v>
      </c>
      <c r="G8" s="16" t="s">
        <v>145</v>
      </c>
      <c r="H8" s="17">
        <v>45252</v>
      </c>
      <c r="I8" s="17">
        <v>47078</v>
      </c>
      <c r="J8" s="16" t="s">
        <v>146</v>
      </c>
      <c r="K8" s="16" t="s">
        <v>147</v>
      </c>
      <c r="L8" s="16" t="s">
        <v>129</v>
      </c>
    </row>
    <row r="9" spans="1:12" ht="57.95">
      <c r="A9" s="16" t="s">
        <v>122</v>
      </c>
      <c r="B9" s="16" t="s">
        <v>123</v>
      </c>
      <c r="C9" s="16" t="s">
        <v>124</v>
      </c>
      <c r="D9" s="16">
        <v>49370970</v>
      </c>
      <c r="E9" s="16" t="s">
        <v>125</v>
      </c>
      <c r="F9" s="16">
        <v>10</v>
      </c>
      <c r="G9" s="16" t="s">
        <v>148</v>
      </c>
      <c r="H9" s="17">
        <v>45183</v>
      </c>
      <c r="I9" s="17">
        <v>47009</v>
      </c>
      <c r="J9" s="16" t="s">
        <v>146</v>
      </c>
      <c r="K9" s="16" t="s">
        <v>147</v>
      </c>
      <c r="L9" s="16" t="s">
        <v>129</v>
      </c>
    </row>
    <row r="10" spans="1:12" ht="57.95">
      <c r="A10" s="16" t="s">
        <v>122</v>
      </c>
      <c r="B10" s="16" t="s">
        <v>123</v>
      </c>
      <c r="C10" s="16" t="s">
        <v>124</v>
      </c>
      <c r="D10" s="16">
        <v>29622582</v>
      </c>
      <c r="E10" s="16" t="s">
        <v>125</v>
      </c>
      <c r="F10" s="16">
        <v>10</v>
      </c>
      <c r="G10" s="16" t="s">
        <v>149</v>
      </c>
      <c r="H10" s="17">
        <v>45183</v>
      </c>
      <c r="I10" s="17">
        <v>47009</v>
      </c>
      <c r="J10" s="16" t="s">
        <v>137</v>
      </c>
      <c r="K10" s="16" t="s">
        <v>138</v>
      </c>
      <c r="L10" s="16" t="s">
        <v>129</v>
      </c>
    </row>
    <row r="11" spans="1:12" ht="72.599999999999994">
      <c r="A11" s="16" t="s">
        <v>122</v>
      </c>
      <c r="B11" s="16" t="s">
        <v>123</v>
      </c>
      <c r="C11" s="16" t="s">
        <v>124</v>
      </c>
      <c r="D11" s="16">
        <v>24685485</v>
      </c>
      <c r="E11" s="16" t="s">
        <v>125</v>
      </c>
      <c r="F11" s="16">
        <v>10</v>
      </c>
      <c r="G11" s="16" t="s">
        <v>150</v>
      </c>
      <c r="H11" s="17">
        <v>45183</v>
      </c>
      <c r="I11" s="17">
        <v>47009</v>
      </c>
      <c r="J11" s="16" t="s">
        <v>140</v>
      </c>
      <c r="K11" s="16" t="s">
        <v>141</v>
      </c>
      <c r="L11" s="16" t="s">
        <v>129</v>
      </c>
    </row>
    <row r="14" spans="1:12">
      <c r="D14" s="15">
        <f>SUM(D2:D11)</f>
        <v>387031412.60000002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9E35B9B3604C80F0327125FEADCA" ma:contentTypeVersion="18" ma:contentTypeDescription="Crée un document." ma:contentTypeScope="" ma:versionID="fc50c27355ecf49ac0d784fbdff5ff41">
  <xsd:schema xmlns:xsd="http://www.w3.org/2001/XMLSchema" xmlns:xs="http://www.w3.org/2001/XMLSchema" xmlns:p="http://schemas.microsoft.com/office/2006/metadata/properties" xmlns:ns2="85ff2025-82e4-4067-9b2c-f8307767e668" xmlns:ns3="0f8c5e32-46b2-4598-878c-251d00796374" targetNamespace="http://schemas.microsoft.com/office/2006/metadata/properties" ma:root="true" ma:fieldsID="1208143ab98d4e5a790c841a222cb6a4" ns2:_="" ns3:_="">
    <xsd:import namespace="85ff2025-82e4-4067-9b2c-f8307767e668"/>
    <xsd:import namespace="0f8c5e32-46b2-4598-878c-251d0079637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ff2025-82e4-4067-9b2c-f8307767e6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74882f7d-926e-4414-a4a8-71b0f346ec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8c5e32-46b2-4598-878c-251d00796374"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94fd0dc9-d9dd-4e6b-bc96-9ef7a9bfaa25}" ma:internalName="TaxCatchAll" ma:showField="CatchAllData" ma:web="0f8c5e32-46b2-4598-878c-251d007963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835BB1-4C97-40F4-A6E5-149D8B35E4F1}"/>
</file>

<file path=customXml/itemProps2.xml><?xml version="1.0" encoding="utf-8"?>
<ds:datastoreItem xmlns:ds="http://schemas.openxmlformats.org/officeDocument/2006/customXml" ds:itemID="{3A383D3B-2EE0-41AC-894A-F7A82893D49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
  <cp:revision/>
  <dcterms:created xsi:type="dcterms:W3CDTF">2015-06-05T18:19:34Z</dcterms:created>
  <dcterms:modified xsi:type="dcterms:W3CDTF">2024-05-15T08:38:15Z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0x010100B4AE9E35B9B3604C80F0327125FEADCA</vt:lpwstr>
  </property>
</Properties>
</file>